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7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<sst xmlns="http://schemas.openxmlformats.org/spreadsheetml/2006/main" count="313" uniqueCount="171">
  <si>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</si>
  <si>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</si>
  <si>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</si>
  <si>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</si>
  <si>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</si>
  <si>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</si>
  <si>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</si>
  <si>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</si>
  <si>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</si>
  <si>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</si>
  <si>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</si>
  <si>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</si>
  <si>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</si>
  <si>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</si>
  <si>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Nombre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</si>
  <si>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</si>
  <si>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</si>
  <si>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</si>
  <si>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</si>
  <si>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</si>
  <si>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</si>
  <si>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</si>
  <si>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</si>
  <si>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</si>
  <si>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>Directora del Acuario Nacional</t>
  </si>
  <si>
    <t>Secretaria Ejecutiva</t>
  </si>
  <si>
    <t>Ante Despacho</t>
  </si>
  <si>
    <t>Servicios General</t>
  </si>
  <si>
    <t>Chofer</t>
  </si>
  <si>
    <t xml:space="preserve"> Designado</t>
  </si>
  <si>
    <t>Brunilda Brito Villa</t>
  </si>
  <si>
    <t>ACUARIO NACIONAL</t>
  </si>
  <si>
    <t>DIVISION DE RECUSOS HUMANOS</t>
  </si>
  <si>
    <t>DEPARTAMENTO ADMINISTRATIVO FINANCIERO</t>
  </si>
  <si>
    <t>Enc. Administrativa y Financiera</t>
  </si>
  <si>
    <t>Departamento Administrativo y Financiero</t>
  </si>
  <si>
    <t>Tomas Cedeño de Aza</t>
  </si>
  <si>
    <t>Designado</t>
  </si>
  <si>
    <t>Yuderqui Alvarado Linares</t>
  </si>
  <si>
    <t>Raysa Altagracia Silverio Apolito</t>
  </si>
  <si>
    <t>Boletera</t>
  </si>
  <si>
    <t>Ayudante de Mantenimiento</t>
  </si>
  <si>
    <t>Conserje</t>
  </si>
  <si>
    <t>Juana Francisca Bonilla</t>
  </si>
  <si>
    <t>Manuel Emilio Jaime</t>
  </si>
  <si>
    <t>Cornelio Castillo Mateo</t>
  </si>
  <si>
    <t>Electricista</t>
  </si>
  <si>
    <t>Pintor</t>
  </si>
  <si>
    <t>Eulogia Reyes Dotel</t>
  </si>
  <si>
    <t>Juana Mari Piña</t>
  </si>
  <si>
    <t>Jardinero</t>
  </si>
  <si>
    <t>Luis Felipe Santana Francis</t>
  </si>
  <si>
    <t>DEPARTAMENTO DE EDUCACION AMBIENTAL</t>
  </si>
  <si>
    <t>Dorka Nolasco Santos</t>
  </si>
  <si>
    <t>DEPARTAMENTO DE CONSERVACION</t>
  </si>
  <si>
    <t>Enrique Bienvenido Marchena</t>
  </si>
  <si>
    <t>DEPARTAMENTO DE ACUARIOLOGIA</t>
  </si>
  <si>
    <t>Departamento de Acuariologia</t>
  </si>
  <si>
    <t>Enc. Acuariologia</t>
  </si>
  <si>
    <t>Acuariologo</t>
  </si>
  <si>
    <t>Buzo</t>
  </si>
  <si>
    <t>Enc. Buceo</t>
  </si>
  <si>
    <t>Jorge Luis Feliz Toribio</t>
  </si>
  <si>
    <t>Loreno de los Santos Piñeyro</t>
  </si>
  <si>
    <t xml:space="preserve">Designado </t>
  </si>
  <si>
    <t>Francisco Argenis Solano Mieses</t>
  </si>
  <si>
    <t>DEPARTAMENTO DE INVESTIGACION CIENTIFICA</t>
  </si>
  <si>
    <t>Nabab Feliz Feliz</t>
  </si>
  <si>
    <t>Otros desc.</t>
  </si>
  <si>
    <t>Total de desc.</t>
  </si>
  <si>
    <t>Robert Edward Pereyra Salcedo</t>
  </si>
  <si>
    <t>Recepcionista</t>
  </si>
  <si>
    <t>Yinet Estefany Reyes Javier</t>
  </si>
  <si>
    <t>Antonia Marte Cabrera</t>
  </si>
  <si>
    <t>Compras</t>
  </si>
  <si>
    <t>Encargado de Veterinaria</t>
  </si>
  <si>
    <t>Karina Esther Hierro Santos</t>
  </si>
  <si>
    <t>Recursos Humanos</t>
  </si>
  <si>
    <t xml:space="preserve">  Ante Despacho</t>
  </si>
  <si>
    <t>Secretaria I</t>
  </si>
  <si>
    <t>Heriberto Reynoso Gil</t>
  </si>
  <si>
    <t>Denis  Carrasco Villar</t>
  </si>
  <si>
    <t>Faustino Payano Pichardo</t>
  </si>
  <si>
    <t xml:space="preserve">                                                                                       </t>
  </si>
  <si>
    <t xml:space="preserve">            </t>
  </si>
  <si>
    <t>DEPARTAMENTO DE CALIDAD DE VIDA DE LAS ESPECIES</t>
  </si>
  <si>
    <t>Julio Arias Trinidad</t>
  </si>
  <si>
    <t>Enc. Dpto. Financiero</t>
  </si>
  <si>
    <t>Encargado Financiero</t>
  </si>
  <si>
    <t xml:space="preserve">   (1*) Deducción directa en declaración ISR empleados del SUIRPLUS. Rentas hasta RD$371,124.00 están exentas.</t>
  </si>
  <si>
    <t xml:space="preserve">Función </t>
  </si>
  <si>
    <t>María Altagracia Vásquez Camilo</t>
  </si>
  <si>
    <t>José Capellán Santana</t>
  </si>
  <si>
    <t>Auxiliar Administrativo I</t>
  </si>
  <si>
    <t>Maura Martínez de los Santos</t>
  </si>
  <si>
    <t>Enc. De la División de Contabilidad</t>
  </si>
  <si>
    <t>Enc. Tesorería</t>
  </si>
  <si>
    <t>Luz María del Consuelo Rojas Lirian</t>
  </si>
  <si>
    <t>Juana Eladina Calderón Mejía</t>
  </si>
  <si>
    <t>Dirección Acuario Nacional</t>
  </si>
  <si>
    <t>María  Estela Paulino Santana</t>
  </si>
  <si>
    <t>María Estela paulino Santana</t>
  </si>
  <si>
    <t>Técnico de Compras</t>
  </si>
  <si>
    <t>Juan Bolívar Segura Batista</t>
  </si>
  <si>
    <t>Oficina de Acceso a la Información Publica</t>
  </si>
  <si>
    <t>Responsable de Acceso a la Información</t>
  </si>
  <si>
    <t>José Amauris Nobles Jiménez</t>
  </si>
  <si>
    <t>Departamento Informático</t>
  </si>
  <si>
    <t>Soporte Informático</t>
  </si>
  <si>
    <t>División Servicios Generales</t>
  </si>
  <si>
    <t>Rosario Minerva del C. Merejo</t>
  </si>
  <si>
    <t>Ramón Antonio Castillo Fernández</t>
  </si>
  <si>
    <t>Mayordomo</t>
  </si>
  <si>
    <t>Jhonny González Quiñones</t>
  </si>
  <si>
    <t>Carmelo Mota Rodríguez</t>
  </si>
  <si>
    <t>Randy Rafael Medina Guzmán</t>
  </si>
  <si>
    <t>María de los Remedios Luciano Ramírez</t>
  </si>
  <si>
    <t>Dep. de Educación Ambiental</t>
  </si>
  <si>
    <t>Lucrecia Solís García</t>
  </si>
  <si>
    <t>Sandy Uribe Jiménez</t>
  </si>
  <si>
    <t>Nelly Altagracia  De León</t>
  </si>
  <si>
    <t>Margarita Reyes Díaz</t>
  </si>
  <si>
    <t>Edison Estévez  Filion</t>
  </si>
  <si>
    <t>Teófilo Silverio Castro</t>
  </si>
  <si>
    <t>Enc. División servicios Generales</t>
  </si>
  <si>
    <t>Héctor Julio Paredes Vilorio</t>
  </si>
  <si>
    <t>Ángela Hernández Castro</t>
  </si>
  <si>
    <t>Enc. Educación</t>
  </si>
  <si>
    <t>Isaura Ramírez Cabral</t>
  </si>
  <si>
    <t>Guía</t>
  </si>
  <si>
    <t>Ángel José Díaz</t>
  </si>
  <si>
    <t>Bianca de León Marizan</t>
  </si>
  <si>
    <t>Cruz Leonela Méndez Montero</t>
  </si>
  <si>
    <t>Departamento de Conservación</t>
  </si>
  <si>
    <t>Enc. Conservación</t>
  </si>
  <si>
    <t>Especialista Conservación</t>
  </si>
  <si>
    <t>Francisco de la Rosa Gómez</t>
  </si>
  <si>
    <t>Aux. de Conservación</t>
  </si>
  <si>
    <t>Auxiliar de Acuariologia</t>
  </si>
  <si>
    <t>Alcibíades Castillo Batista</t>
  </si>
  <si>
    <t>Arquímedes Reyes</t>
  </si>
  <si>
    <t>Sección de Nutrición</t>
  </si>
  <si>
    <t>Auxiliar de Nutrición</t>
  </si>
  <si>
    <t>Departamento de Investigación Científica</t>
  </si>
  <si>
    <t>Enc. Dpto. Investigación Científica</t>
  </si>
  <si>
    <t>Vasti Betania García Gómez</t>
  </si>
  <si>
    <t>Auxiliar de Invest. Científica</t>
  </si>
  <si>
    <t>Maritza Madelaine Suazo Meléndez</t>
  </si>
  <si>
    <t xml:space="preserve"> Departamento de Conservación</t>
  </si>
  <si>
    <t>Veterinaria</t>
  </si>
  <si>
    <t>Rayner Fulcar Montero</t>
  </si>
  <si>
    <t>Buzo I</t>
  </si>
  <si>
    <t>Grace María Aristy Germósen</t>
  </si>
  <si>
    <t xml:space="preserve">Designada </t>
  </si>
  <si>
    <t>Francisco Antonio Santos Mella</t>
  </si>
  <si>
    <t>Investigador  Cientifico</t>
  </si>
  <si>
    <t>Cristian Cuevas</t>
  </si>
  <si>
    <t>RD$15,000.00</t>
  </si>
  <si>
    <t>portero</t>
  </si>
  <si>
    <t>Auxiliar de Recursos Humanos</t>
  </si>
  <si>
    <t xml:space="preserve">                Wendy Giselle Arnaud Lagares</t>
  </si>
  <si>
    <t>Florangel González Rosario</t>
  </si>
  <si>
    <t>Amauris Ortiz Sánchez</t>
  </si>
  <si>
    <t>Carolina Dávila Castro</t>
  </si>
  <si>
    <t>Jacinto Pérez Barruos</t>
  </si>
  <si>
    <t>Damna  Yris de Oleo Beriguete</t>
  </si>
  <si>
    <t>Williams Antonio Vásquez Simó</t>
  </si>
  <si>
    <t>Martín Ramirez</t>
  </si>
  <si>
    <r>
      <t xml:space="preserve">Correspondiente al mes de </t>
    </r>
    <r>
      <rPr>
        <i/>
        <sz val="18"/>
        <rFont val="Arial"/>
        <family val="2"/>
      </rPr>
      <t>Octubre</t>
    </r>
    <r>
      <rPr>
        <b/>
        <sz val="20"/>
        <rFont val="Arial"/>
        <family val="2"/>
      </rPr>
      <t xml:space="preserve"> </t>
    </r>
    <r>
      <rPr>
        <sz val="18"/>
        <rFont val="Arial"/>
        <family val="2"/>
      </rPr>
      <t>del año: 2017</t>
    </r>
  </si>
  <si>
    <t>Enc. De Recursos Humanos</t>
  </si>
  <si>
    <t>55.000.00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</si>
</sst>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i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96" fontId="8" fillId="33" borderId="25" xfId="0" applyNumberFormat="1" applyFont="1" applyFill="1" applyBorder="1" applyAlignment="1">
      <alignment horizontal="center" vertical="center"/>
    </xf>
    <xf numFmtId="196" fontId="8" fillId="33" borderId="21" xfId="0" applyNumberFormat="1" applyFont="1" applyFill="1" applyBorder="1" applyAlignment="1">
      <alignment horizontal="center" vertical="center"/>
    </xf>
    <xf numFmtId="196" fontId="8" fillId="33" borderId="30" xfId="0" applyNumberFormat="1" applyFont="1" applyFill="1" applyBorder="1" applyAlignment="1">
      <alignment horizontal="center" vertical="center"/>
    </xf>
    <xf numFmtId="196" fontId="8" fillId="33" borderId="31" xfId="0" applyNumberFormat="1" applyFont="1" applyFill="1" applyBorder="1" applyAlignment="1">
      <alignment horizontal="center" vertical="center"/>
    </xf>
    <xf numFmtId="196" fontId="11" fillId="33" borderId="25" xfId="0" applyNumberFormat="1" applyFont="1" applyFill="1" applyBorder="1" applyAlignment="1">
      <alignment horizontal="center" vertical="center" wrapText="1"/>
    </xf>
    <xf numFmtId="196" fontId="11" fillId="33" borderId="30" xfId="0" applyNumberFormat="1" applyFont="1" applyFill="1" applyBorder="1" applyAlignment="1">
      <alignment horizontal="center" vertical="center" wrapText="1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96" fontId="11" fillId="33" borderId="23" xfId="0" applyNumberFormat="1" applyFont="1" applyFill="1" applyBorder="1" applyAlignment="1">
      <alignment horizontal="center" vertical="center" wrapText="1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96" fontId="8" fillId="33" borderId="23" xfId="0" applyNumberFormat="1" applyFont="1" applyFill="1" applyBorder="1" applyAlignment="1">
      <alignment horizontal="center" vertical="center"/>
    </xf>
    <xf numFmtId="0" fontId="53" fillId="6" borderId="2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96" fontId="9" fillId="0" borderId="25" xfId="0" applyNumberFormat="1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96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35" borderId="33" xfId="0" applyFont="1" applyFill="1" applyBorder="1" applyAlignment="1">
      <alignment horizontal="center" vertical="center"/>
    </xf>
    <xf numFmtId="196" fontId="8" fillId="6" borderId="25" xfId="0" applyNumberFormat="1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23" xfId="0" applyFill="1" applyBorder="1" applyAlignment="1">
      <alignment vertical="center"/>
    </xf>
    <xf numFmtId="0" fontId="8" fillId="6" borderId="10" xfId="0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right" vertical="center"/>
    </xf>
    <xf numFmtId="3" fontId="8" fillId="6" borderId="2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48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4" fillId="33" borderId="25" xfId="0" applyFont="1" applyFill="1" applyBorder="1" applyAlignment="1">
      <alignment horizontal="center" vertical="center" wrapText="1"/>
    </xf>
    <xf numFmtId="196" fontId="12" fillId="34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1" fillId="7" borderId="25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0" fontId="55" fillId="6" borderId="16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11" fillId="33" borderId="25" xfId="0" applyNumberFormat="1" applyFont="1" applyFill="1" applyBorder="1" applyAlignment="1">
      <alignment horizontal="center" vertical="center" wrapText="1"/>
    </xf>
    <xf numFmtId="192" fontId="11" fillId="7" borderId="25" xfId="0" applyNumberFormat="1" applyFont="1" applyFill="1" applyBorder="1" applyAlignment="1">
      <alignment horizontal="center" vertical="center" wrapText="1"/>
    </xf>
    <xf numFmtId="4" fontId="11" fillId="7" borderId="25" xfId="0" applyNumberFormat="1" applyFont="1" applyFill="1" applyBorder="1" applyAlignment="1">
      <alignment horizontal="center" vertical="center" wrapText="1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11" fillId="6" borderId="33" xfId="0" applyNumberFormat="1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/>
    </xf>
    <xf numFmtId="4" fontId="11" fillId="6" borderId="29" xfId="0" applyNumberFormat="1" applyFont="1" applyFill="1" applyBorder="1" applyAlignment="1">
      <alignment horizontal="center" vertical="center"/>
    </xf>
    <xf numFmtId="196" fontId="8" fillId="6" borderId="26" xfId="51" applyNumberFormat="1" applyFont="1" applyFill="1" applyBorder="1" applyAlignment="1">
      <alignment horizontal="center" vertical="center"/>
    </xf>
    <xf numFmtId="196" fontId="8" fillId="6" borderId="29" xfId="51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3" xfId="0" applyNumberFormat="1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0" fontId="12" fillId="35" borderId="25" xfId="0" applyFont="1" applyFill="1" applyBorder="1" applyAlignment="1">
      <alignment horizontal="center" vertical="center"/>
    </xf>
    <xf numFmtId="4" fontId="11" fillId="7" borderId="26" xfId="0" applyNumberFormat="1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295275</xdr:colOff>
      <xdr:row>4</xdr:row>
      <xdr:rowOff>114300</xdr:rowOff>
    </xdr:from>
    <xdr:to>
      <xdr:col>7</xdr:col>
      <xdr:colOff>733425</xdr:colOff>
      <xdr:row>7</xdr:row>
      <xdr:rowOff>85725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54200" y="828675"/>
          <a:ext cx="1695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41"/>
  <sheetViews>
    <sheetView tabSelected="1" zoomScale="50" zoomScaleNormal="50" zoomScalePageLayoutView="0" workbookViewId="0" topLeftCell="A48">
      <selection activeCell="A69" sqref="A69:E69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30.57421875" style="1" customWidth="1"/>
    <col min="7" max="7" width="18.8515625" style="15" customWidth="1"/>
    <col min="8" max="8" width="17.7109375" style="15" customWidth="1"/>
    <col min="9" max="9" width="21.140625" style="15" customWidth="1"/>
    <col min="10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62" t="s">
        <v>84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</row>
    <row r="7" spans="1:19" s="33" customFormat="1" ht="18.75">
      <c r="A7" s="168" t="s">
        <v>83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72" t="s">
        <v>15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</row>
    <row r="10" spans="1:19" s="33" customFormat="1" ht="23.25" customHeight="1">
      <c r="A10" s="137"/>
      <c r="B10" s="137"/>
      <c r="C10" s="137"/>
      <c r="D10" s="137"/>
      <c r="E10" s="137"/>
      <c r="F10" s="85"/>
      <c r="G10" s="85"/>
      <c r="H10" s="85" t="s">
        <v>168</v>
      </c>
      <c r="I10" s="85"/>
      <c r="J10" s="85"/>
      <c r="K10" s="137"/>
      <c r="L10" s="137"/>
      <c r="M10" s="137"/>
      <c r="N10" s="137"/>
      <c r="O10" s="137"/>
      <c r="P10" s="137"/>
      <c r="Q10" s="137"/>
      <c r="R10" s="137"/>
      <c r="S10" s="137"/>
    </row>
    <row r="11" s="33" customFormat="1" ht="19.5" customHeight="1" thickBot="1"/>
    <row r="12" spans="1:19" s="2" customFormat="1" ht="36.75" customHeight="1">
      <c r="A12" s="167" t="s">
        <v>18</v>
      </c>
      <c r="B12" s="166" t="s">
        <v>14</v>
      </c>
      <c r="C12" s="55"/>
      <c r="D12" s="55"/>
      <c r="E12" s="55"/>
      <c r="F12" s="175" t="s">
        <v>16</v>
      </c>
      <c r="G12" s="163" t="s">
        <v>6</v>
      </c>
      <c r="H12" s="163" t="s">
        <v>10</v>
      </c>
      <c r="I12" s="170" t="s">
        <v>5</v>
      </c>
      <c r="J12" s="170"/>
      <c r="K12" s="170"/>
      <c r="L12" s="170"/>
      <c r="M12" s="170"/>
      <c r="N12" s="170"/>
      <c r="O12" s="171"/>
      <c r="P12" s="181" t="s">
        <v>0</v>
      </c>
      <c r="Q12" s="182"/>
      <c r="R12" s="184" t="s">
        <v>17</v>
      </c>
      <c r="S12" s="184" t="s">
        <v>2</v>
      </c>
    </row>
    <row r="13" spans="1:19" s="2" customFormat="1" ht="37.5" customHeight="1">
      <c r="A13" s="167"/>
      <c r="B13" s="166"/>
      <c r="C13" s="55" t="s">
        <v>21</v>
      </c>
      <c r="D13" s="55" t="s">
        <v>90</v>
      </c>
      <c r="E13" s="55" t="s">
        <v>19</v>
      </c>
      <c r="F13" s="175"/>
      <c r="G13" s="164"/>
      <c r="H13" s="164"/>
      <c r="I13" s="169" t="s">
        <v>8</v>
      </c>
      <c r="J13" s="169"/>
      <c r="K13" s="164"/>
      <c r="L13" s="183" t="s">
        <v>9</v>
      </c>
      <c r="M13" s="169"/>
      <c r="N13" s="176" t="s">
        <v>7</v>
      </c>
      <c r="O13" s="187" t="s">
        <v>68</v>
      </c>
      <c r="P13" s="177" t="s">
        <v>69</v>
      </c>
      <c r="Q13" s="178"/>
      <c r="R13" s="185"/>
      <c r="S13" s="185"/>
    </row>
    <row r="14" spans="1:19" s="2" customFormat="1" ht="45.75" customHeight="1" thickBot="1">
      <c r="A14" s="167"/>
      <c r="B14" s="166"/>
      <c r="C14" s="55"/>
      <c r="D14" s="55"/>
      <c r="E14" s="55"/>
      <c r="F14" s="175"/>
      <c r="G14" s="165"/>
      <c r="H14" s="165"/>
      <c r="I14" s="173" t="s">
        <v>3</v>
      </c>
      <c r="J14" s="174"/>
      <c r="K14" s="165"/>
      <c r="L14" s="173" t="s">
        <v>4</v>
      </c>
      <c r="M14" s="174"/>
      <c r="N14" s="165"/>
      <c r="O14" s="188"/>
      <c r="P14" s="179"/>
      <c r="Q14" s="180"/>
      <c r="R14" s="186"/>
      <c r="S14" s="186"/>
    </row>
    <row r="15" spans="1:19" s="2" customFormat="1" ht="45.75" customHeight="1" thickBot="1">
      <c r="A15" s="56"/>
      <c r="B15" s="152" t="s">
        <v>31</v>
      </c>
      <c r="C15" s="153"/>
      <c r="D15" s="153"/>
      <c r="E15" s="153"/>
      <c r="F15" s="154"/>
      <c r="G15" s="57"/>
      <c r="H15" s="58"/>
      <c r="I15" s="58"/>
      <c r="J15" s="58"/>
      <c r="K15" s="59"/>
      <c r="L15" s="57"/>
      <c r="M15" s="58"/>
      <c r="N15" s="58"/>
      <c r="O15" s="58"/>
      <c r="P15" s="59"/>
      <c r="Q15" s="57"/>
      <c r="R15" s="58"/>
      <c r="S15" s="58"/>
    </row>
    <row r="16" spans="1:19" s="8" customFormat="1" ht="61.5" customHeight="1">
      <c r="A16" s="90"/>
      <c r="B16" s="157" t="s">
        <v>32</v>
      </c>
      <c r="C16" s="157"/>
      <c r="D16" s="157"/>
      <c r="E16" s="157"/>
      <c r="F16" s="157"/>
      <c r="G16" s="45"/>
      <c r="H16" s="45"/>
      <c r="I16" s="86"/>
      <c r="J16" s="45"/>
      <c r="K16" s="45"/>
      <c r="L16" s="86"/>
      <c r="M16" s="45"/>
      <c r="N16" s="45"/>
      <c r="O16" s="45"/>
      <c r="P16" s="189"/>
      <c r="Q16" s="189"/>
      <c r="R16" s="73"/>
      <c r="S16" s="45"/>
    </row>
    <row r="17" spans="1:19" s="8" customFormat="1" ht="56.25" customHeight="1">
      <c r="A17" s="88">
        <v>1</v>
      </c>
      <c r="B17" s="40" t="s">
        <v>91</v>
      </c>
      <c r="C17" s="40" t="s">
        <v>35</v>
      </c>
      <c r="D17" s="40" t="s">
        <v>169</v>
      </c>
      <c r="E17" s="40" t="s">
        <v>20</v>
      </c>
      <c r="F17" s="89" t="s">
        <v>170</v>
      </c>
      <c r="G17" s="72">
        <v>2419.76</v>
      </c>
      <c r="H17" s="24"/>
      <c r="I17" s="72">
        <v>1578.5</v>
      </c>
      <c r="J17" s="24"/>
      <c r="K17" s="24"/>
      <c r="L17" s="72">
        <v>1672</v>
      </c>
      <c r="M17" s="24"/>
      <c r="N17" s="24"/>
      <c r="O17" s="72">
        <v>7297.68</v>
      </c>
      <c r="P17" s="149">
        <v>12967.94</v>
      </c>
      <c r="Q17" s="150"/>
      <c r="R17" s="73">
        <v>42032.06</v>
      </c>
      <c r="S17" s="30"/>
    </row>
    <row r="18" spans="1:19" s="8" customFormat="1" ht="46.5" customHeight="1">
      <c r="A18" s="129">
        <v>2</v>
      </c>
      <c r="B18" s="51" t="s">
        <v>92</v>
      </c>
      <c r="C18" s="51" t="s">
        <v>93</v>
      </c>
      <c r="D18" s="51" t="s">
        <v>77</v>
      </c>
      <c r="E18" s="51" t="s">
        <v>37</v>
      </c>
      <c r="F18" s="107">
        <v>20000</v>
      </c>
      <c r="G18" s="72">
        <v>0</v>
      </c>
      <c r="H18" s="44"/>
      <c r="I18" s="124">
        <f>(F18*2.87%)</f>
        <v>574</v>
      </c>
      <c r="J18" s="44"/>
      <c r="K18" s="44"/>
      <c r="L18" s="124">
        <f>(F18*3.04%)</f>
        <v>608</v>
      </c>
      <c r="M18" s="44"/>
      <c r="N18" s="44"/>
      <c r="O18" s="72">
        <v>2077</v>
      </c>
      <c r="P18" s="139">
        <v>3259</v>
      </c>
      <c r="Q18" s="140"/>
      <c r="R18" s="73">
        <f>(F18-P18)</f>
        <v>16741</v>
      </c>
      <c r="S18" s="44"/>
    </row>
    <row r="19" spans="1:19" s="8" customFormat="1" ht="46.5" customHeight="1">
      <c r="A19" s="129">
        <v>3</v>
      </c>
      <c r="B19" s="51" t="s">
        <v>53</v>
      </c>
      <c r="C19" s="51" t="s">
        <v>159</v>
      </c>
      <c r="D19" s="51" t="s">
        <v>77</v>
      </c>
      <c r="E19" s="51" t="s">
        <v>20</v>
      </c>
      <c r="F19" s="107">
        <v>21500</v>
      </c>
      <c r="G19" s="72">
        <v>0</v>
      </c>
      <c r="H19" s="44"/>
      <c r="I19" s="128">
        <f>(F19*2.87%)</f>
        <v>617.05</v>
      </c>
      <c r="J19" s="44"/>
      <c r="K19" s="44"/>
      <c r="L19" s="128">
        <f>(F19*3.04%)</f>
        <v>653.6</v>
      </c>
      <c r="M19" s="44"/>
      <c r="N19" s="44"/>
      <c r="O19" s="72">
        <v>2034.79</v>
      </c>
      <c r="P19" s="139">
        <v>3305.44</v>
      </c>
      <c r="Q19" s="140"/>
      <c r="R19" s="73">
        <v>18194.56</v>
      </c>
      <c r="S19" s="44"/>
    </row>
    <row r="20" spans="1:19" s="3" customFormat="1" ht="58.5" customHeight="1">
      <c r="A20" s="129">
        <v>4</v>
      </c>
      <c r="B20" s="51" t="s">
        <v>128</v>
      </c>
      <c r="C20" s="51" t="s">
        <v>159</v>
      </c>
      <c r="D20" s="51" t="s">
        <v>77</v>
      </c>
      <c r="E20" s="51" t="s">
        <v>20</v>
      </c>
      <c r="F20" s="107">
        <v>21500</v>
      </c>
      <c r="G20" s="72">
        <v>0</v>
      </c>
      <c r="H20" s="44"/>
      <c r="I20" s="124">
        <f>(F20*2.87%)</f>
        <v>617.05</v>
      </c>
      <c r="J20" s="44"/>
      <c r="K20" s="44"/>
      <c r="L20" s="124">
        <v>653.6</v>
      </c>
      <c r="M20" s="44"/>
      <c r="N20" s="44"/>
      <c r="O20" s="72">
        <v>1207.76</v>
      </c>
      <c r="P20" s="139">
        <v>2478.41</v>
      </c>
      <c r="Q20" s="140"/>
      <c r="R20" s="73">
        <f>(F20-P20)</f>
        <v>19021.59</v>
      </c>
      <c r="S20" s="44"/>
    </row>
    <row r="21" spans="1:19" s="8" customFormat="1" ht="46.5" customHeight="1">
      <c r="A21" s="153" t="s">
        <v>33</v>
      </c>
      <c r="B21" s="153"/>
      <c r="C21" s="153"/>
      <c r="D21" s="153"/>
      <c r="E21" s="153"/>
      <c r="F21" s="154"/>
      <c r="G21" s="24"/>
      <c r="H21" s="24"/>
      <c r="I21" s="72"/>
      <c r="J21" s="24"/>
      <c r="K21" s="24"/>
      <c r="L21" s="72"/>
      <c r="M21" s="24"/>
      <c r="N21" s="24"/>
      <c r="O21" s="24"/>
      <c r="P21" s="139"/>
      <c r="Q21" s="140"/>
      <c r="R21" s="75"/>
      <c r="S21" s="24"/>
    </row>
    <row r="22" spans="1:19" s="3" customFormat="1" ht="36.75" customHeight="1">
      <c r="A22" s="44">
        <v>5</v>
      </c>
      <c r="B22" s="51" t="s">
        <v>94</v>
      </c>
      <c r="C22" s="49" t="s">
        <v>35</v>
      </c>
      <c r="D22" s="51" t="s">
        <v>34</v>
      </c>
      <c r="E22" s="51" t="s">
        <v>20</v>
      </c>
      <c r="F22" s="66">
        <v>95000</v>
      </c>
      <c r="G22" s="47">
        <v>11165.05</v>
      </c>
      <c r="H22" s="47"/>
      <c r="I22" s="47">
        <v>2888</v>
      </c>
      <c r="J22" s="47"/>
      <c r="K22" s="48"/>
      <c r="L22" s="47">
        <v>2726.5</v>
      </c>
      <c r="M22" s="47"/>
      <c r="N22" s="47"/>
      <c r="O22" s="47">
        <v>1107.76</v>
      </c>
      <c r="P22" s="139">
        <v>17418.31</v>
      </c>
      <c r="Q22" s="140"/>
      <c r="R22" s="73">
        <f aca="true" t="shared" si="0" ref="R22:R31">(F22-P22)</f>
        <v>77581.69</v>
      </c>
      <c r="S22" s="46"/>
    </row>
    <row r="23" spans="1:19" s="91" customFormat="1" ht="46.5" customHeight="1">
      <c r="A23" s="44">
        <v>6</v>
      </c>
      <c r="B23" s="51" t="s">
        <v>36</v>
      </c>
      <c r="C23" s="49" t="s">
        <v>35</v>
      </c>
      <c r="D23" s="49" t="s">
        <v>95</v>
      </c>
      <c r="E23" s="49" t="s">
        <v>37</v>
      </c>
      <c r="F23" s="66">
        <v>45000</v>
      </c>
      <c r="G23" s="47">
        <v>1225.3</v>
      </c>
      <c r="H23" s="45"/>
      <c r="I23" s="47">
        <v>1291.5</v>
      </c>
      <c r="J23" s="45"/>
      <c r="K23" s="45"/>
      <c r="L23" s="47">
        <v>1368</v>
      </c>
      <c r="M23" s="45"/>
      <c r="N23" s="45"/>
      <c r="O23" s="47">
        <v>275</v>
      </c>
      <c r="P23" s="139">
        <v>4082.83</v>
      </c>
      <c r="Q23" s="140"/>
      <c r="R23" s="73">
        <f t="shared" si="0"/>
        <v>40917.17</v>
      </c>
      <c r="S23" s="46"/>
    </row>
    <row r="24" spans="1:19" s="8" customFormat="1" ht="46.5" customHeight="1">
      <c r="A24" s="16">
        <v>7</v>
      </c>
      <c r="B24" s="62" t="s">
        <v>38</v>
      </c>
      <c r="C24" s="49" t="s">
        <v>35</v>
      </c>
      <c r="D24" s="40" t="s">
        <v>96</v>
      </c>
      <c r="E24" s="41" t="s">
        <v>20</v>
      </c>
      <c r="F24" s="68">
        <v>45000</v>
      </c>
      <c r="G24" s="72">
        <v>1098.57</v>
      </c>
      <c r="H24" s="24"/>
      <c r="I24" s="47">
        <f aca="true" t="shared" si="1" ref="I24:I29">(F24*2.87%)</f>
        <v>1291.5</v>
      </c>
      <c r="J24" s="24"/>
      <c r="K24" s="24"/>
      <c r="L24" s="47">
        <f>(F24*3.04%)</f>
        <v>1368</v>
      </c>
      <c r="M24" s="24"/>
      <c r="N24" s="24"/>
      <c r="O24" s="47">
        <v>2280.52</v>
      </c>
      <c r="P24" s="139">
        <v>5808.52</v>
      </c>
      <c r="Q24" s="140"/>
      <c r="R24" s="73">
        <f t="shared" si="0"/>
        <v>39191.479999999996</v>
      </c>
      <c r="S24" s="30"/>
    </row>
    <row r="25" spans="1:19" s="9" customFormat="1" ht="39.75" customHeight="1">
      <c r="A25" s="44">
        <v>8</v>
      </c>
      <c r="B25" s="49" t="s">
        <v>39</v>
      </c>
      <c r="C25" s="49" t="s">
        <v>35</v>
      </c>
      <c r="D25" s="49" t="s">
        <v>40</v>
      </c>
      <c r="E25" s="49" t="s">
        <v>20</v>
      </c>
      <c r="F25" s="66">
        <v>22000</v>
      </c>
      <c r="G25" s="47">
        <v>0</v>
      </c>
      <c r="H25" s="45"/>
      <c r="I25" s="47">
        <f t="shared" si="1"/>
        <v>631.4</v>
      </c>
      <c r="J25" s="45"/>
      <c r="K25" s="52"/>
      <c r="L25" s="47">
        <f>(F25*3.04%)</f>
        <v>668.8</v>
      </c>
      <c r="M25" s="45"/>
      <c r="N25" s="45"/>
      <c r="O25" s="47">
        <v>275</v>
      </c>
      <c r="P25" s="139">
        <v>1575.2</v>
      </c>
      <c r="Q25" s="140"/>
      <c r="R25" s="73">
        <f t="shared" si="0"/>
        <v>20424.8</v>
      </c>
      <c r="S25" s="46"/>
    </row>
    <row r="26" spans="1:19" s="3" customFormat="1" ht="45.75" customHeight="1">
      <c r="A26" s="102">
        <v>9</v>
      </c>
      <c r="B26" s="62" t="s">
        <v>97</v>
      </c>
      <c r="C26" s="49" t="s">
        <v>35</v>
      </c>
      <c r="D26" s="40" t="s">
        <v>40</v>
      </c>
      <c r="E26" s="43" t="s">
        <v>20</v>
      </c>
      <c r="F26" s="69">
        <v>22000</v>
      </c>
      <c r="G26" s="22">
        <v>0</v>
      </c>
      <c r="H26" s="25"/>
      <c r="I26" s="47">
        <f t="shared" si="1"/>
        <v>631.4</v>
      </c>
      <c r="J26" s="25"/>
      <c r="K26" s="25"/>
      <c r="L26" s="47">
        <f>(F26*3.04%)</f>
        <v>668.8</v>
      </c>
      <c r="M26" s="25"/>
      <c r="N26" s="25"/>
      <c r="O26" s="47">
        <v>175</v>
      </c>
      <c r="P26" s="139">
        <v>1475.2</v>
      </c>
      <c r="Q26" s="140"/>
      <c r="R26" s="73">
        <f t="shared" si="0"/>
        <v>20524.8</v>
      </c>
      <c r="S26" s="29"/>
    </row>
    <row r="27" spans="1:20" s="3" customFormat="1" ht="56.25" customHeight="1">
      <c r="A27" s="44">
        <v>10</v>
      </c>
      <c r="B27" s="49" t="s">
        <v>98</v>
      </c>
      <c r="C27" s="49" t="s">
        <v>99</v>
      </c>
      <c r="D27" s="49" t="s">
        <v>24</v>
      </c>
      <c r="E27" s="49" t="s">
        <v>20</v>
      </c>
      <c r="F27" s="66">
        <v>160000</v>
      </c>
      <c r="G27" s="92">
        <v>27132.92</v>
      </c>
      <c r="H27" s="92"/>
      <c r="I27" s="92">
        <f t="shared" si="1"/>
        <v>4592</v>
      </c>
      <c r="J27" s="92"/>
      <c r="K27" s="48"/>
      <c r="L27" s="92">
        <v>2628.08</v>
      </c>
      <c r="M27" s="92"/>
      <c r="N27" s="92"/>
      <c r="O27" s="92">
        <v>175</v>
      </c>
      <c r="P27" s="139">
        <v>34741.11</v>
      </c>
      <c r="Q27" s="140"/>
      <c r="R27" s="73">
        <f t="shared" si="0"/>
        <v>125258.89</v>
      </c>
      <c r="S27" s="46"/>
      <c r="T27" s="5"/>
    </row>
    <row r="28" spans="1:19" s="3" customFormat="1" ht="16.5" customHeight="1" hidden="1">
      <c r="A28" s="50">
        <v>2</v>
      </c>
      <c r="B28" s="49" t="s">
        <v>100</v>
      </c>
      <c r="C28" s="49" t="s">
        <v>26</v>
      </c>
      <c r="D28" s="49" t="s">
        <v>25</v>
      </c>
      <c r="E28" s="49" t="s">
        <v>20</v>
      </c>
      <c r="F28" s="66">
        <v>25000</v>
      </c>
      <c r="G28" s="47">
        <v>0</v>
      </c>
      <c r="H28" s="47"/>
      <c r="I28" s="47">
        <f t="shared" si="1"/>
        <v>717.5</v>
      </c>
      <c r="J28" s="47"/>
      <c r="K28" s="48"/>
      <c r="L28" s="23">
        <f>(F28*3.04%)</f>
        <v>760</v>
      </c>
      <c r="M28" s="47"/>
      <c r="N28" s="47"/>
      <c r="O28" s="47">
        <v>1125</v>
      </c>
      <c r="P28" s="139">
        <f>(G28+I28+L28+O28)</f>
        <v>2602.5</v>
      </c>
      <c r="Q28" s="140"/>
      <c r="R28" s="73">
        <f t="shared" si="0"/>
        <v>22397.5</v>
      </c>
      <c r="S28" s="46"/>
    </row>
    <row r="29" spans="1:19" s="3" customFormat="1" ht="49.5" customHeight="1">
      <c r="A29" s="16">
        <v>11</v>
      </c>
      <c r="B29" s="51" t="s">
        <v>119</v>
      </c>
      <c r="C29" s="51" t="s">
        <v>109</v>
      </c>
      <c r="D29" s="51" t="s">
        <v>42</v>
      </c>
      <c r="E29" s="51" t="s">
        <v>37</v>
      </c>
      <c r="F29" s="66">
        <v>15000</v>
      </c>
      <c r="G29" s="126">
        <v>0</v>
      </c>
      <c r="H29" s="126"/>
      <c r="I29" s="126">
        <f t="shared" si="1"/>
        <v>430.5</v>
      </c>
      <c r="J29" s="126"/>
      <c r="K29" s="126"/>
      <c r="L29" s="126">
        <f>(F29*3.04%)</f>
        <v>456</v>
      </c>
      <c r="M29" s="126"/>
      <c r="N29" s="126"/>
      <c r="O29" s="126">
        <v>4906.21</v>
      </c>
      <c r="P29" s="139">
        <v>5792.71</v>
      </c>
      <c r="Q29" s="140"/>
      <c r="R29" s="73">
        <f>(F29-P29)</f>
        <v>9207.29</v>
      </c>
      <c r="S29" s="30"/>
    </row>
    <row r="30" spans="1:19" s="3" customFormat="1" ht="44.25" customHeight="1">
      <c r="A30" s="44">
        <v>12</v>
      </c>
      <c r="B30" s="49" t="s">
        <v>101</v>
      </c>
      <c r="C30" s="49" t="s">
        <v>74</v>
      </c>
      <c r="D30" s="49" t="s">
        <v>102</v>
      </c>
      <c r="E30" s="51" t="s">
        <v>20</v>
      </c>
      <c r="F30" s="66">
        <v>33000</v>
      </c>
      <c r="G30" s="92">
        <v>0</v>
      </c>
      <c r="H30" s="45"/>
      <c r="I30" s="92">
        <v>947.1</v>
      </c>
      <c r="J30" s="45"/>
      <c r="K30" s="45"/>
      <c r="L30" s="92">
        <v>1003.2</v>
      </c>
      <c r="M30" s="45"/>
      <c r="N30" s="45"/>
      <c r="O30" s="23">
        <v>869</v>
      </c>
      <c r="P30" s="139">
        <v>2819.3</v>
      </c>
      <c r="Q30" s="140"/>
      <c r="R30" s="73">
        <f t="shared" si="0"/>
        <v>30180.7</v>
      </c>
      <c r="S30" s="87"/>
    </row>
    <row r="31" spans="1:19" s="3" customFormat="1" ht="47.25" customHeight="1">
      <c r="A31" s="44">
        <v>13</v>
      </c>
      <c r="B31" s="49" t="s">
        <v>103</v>
      </c>
      <c r="C31" s="49" t="s">
        <v>27</v>
      </c>
      <c r="D31" s="49" t="s">
        <v>28</v>
      </c>
      <c r="E31" s="49" t="s">
        <v>29</v>
      </c>
      <c r="F31" s="66">
        <v>20000</v>
      </c>
      <c r="G31" s="47">
        <v>0</v>
      </c>
      <c r="H31" s="47"/>
      <c r="I31" s="47">
        <f aca="true" t="shared" si="2" ref="I31:I40">(F31*2.87%)</f>
        <v>574</v>
      </c>
      <c r="J31" s="47"/>
      <c r="K31" s="48"/>
      <c r="L31" s="47">
        <f aca="true" t="shared" si="3" ref="L31:L55">(F31*3.04%)</f>
        <v>608</v>
      </c>
      <c r="M31" s="47"/>
      <c r="N31" s="47"/>
      <c r="O31" s="47">
        <v>605</v>
      </c>
      <c r="P31" s="149">
        <v>1787</v>
      </c>
      <c r="Q31" s="150"/>
      <c r="R31" s="73">
        <f t="shared" si="0"/>
        <v>18213</v>
      </c>
      <c r="S31" s="46"/>
    </row>
    <row r="32" spans="1:19" s="3" customFormat="1" ht="47.25" customHeight="1">
      <c r="A32" s="74">
        <v>14</v>
      </c>
      <c r="B32" s="42" t="s">
        <v>30</v>
      </c>
      <c r="C32" s="42" t="s">
        <v>104</v>
      </c>
      <c r="D32" s="42" t="s">
        <v>105</v>
      </c>
      <c r="E32" s="60" t="s">
        <v>20</v>
      </c>
      <c r="F32" s="67">
        <v>24500</v>
      </c>
      <c r="G32" s="22">
        <v>0</v>
      </c>
      <c r="H32" s="25"/>
      <c r="I32" s="22">
        <f t="shared" si="2"/>
        <v>703.15</v>
      </c>
      <c r="J32" s="25"/>
      <c r="K32" s="25"/>
      <c r="L32" s="22">
        <f t="shared" si="3"/>
        <v>744.8</v>
      </c>
      <c r="M32" s="25"/>
      <c r="N32" s="25"/>
      <c r="O32" s="22">
        <v>275</v>
      </c>
      <c r="P32" s="147">
        <v>1722.95</v>
      </c>
      <c r="Q32" s="148"/>
      <c r="R32" s="76">
        <f>(F32-P32)</f>
        <v>22777.05</v>
      </c>
      <c r="S32" s="77"/>
    </row>
    <row r="33" spans="1:19" s="3" customFormat="1" ht="47.25" customHeight="1">
      <c r="A33" s="44">
        <v>15</v>
      </c>
      <c r="B33" s="51" t="s">
        <v>106</v>
      </c>
      <c r="C33" s="51" t="s">
        <v>107</v>
      </c>
      <c r="D33" s="51" t="s">
        <v>108</v>
      </c>
      <c r="E33" s="51" t="s">
        <v>37</v>
      </c>
      <c r="F33" s="66">
        <v>33000</v>
      </c>
      <c r="G33" s="47">
        <v>0</v>
      </c>
      <c r="H33" s="47"/>
      <c r="I33" s="47">
        <f t="shared" si="2"/>
        <v>947.1</v>
      </c>
      <c r="J33" s="47"/>
      <c r="K33" s="47"/>
      <c r="L33" s="47">
        <f t="shared" si="3"/>
        <v>1003.2</v>
      </c>
      <c r="M33" s="47"/>
      <c r="N33" s="47"/>
      <c r="O33" s="47">
        <v>275</v>
      </c>
      <c r="P33" s="155">
        <v>2225.3</v>
      </c>
      <c r="Q33" s="156"/>
      <c r="R33" s="73">
        <f>(F33-P33)</f>
        <v>30774.7</v>
      </c>
      <c r="S33" s="47"/>
    </row>
    <row r="34" spans="1:19" s="3" customFormat="1" ht="46.5" customHeight="1">
      <c r="A34" s="44">
        <v>16</v>
      </c>
      <c r="B34" s="51" t="s">
        <v>160</v>
      </c>
      <c r="C34" s="51" t="s">
        <v>78</v>
      </c>
      <c r="D34" s="51" t="s">
        <v>79</v>
      </c>
      <c r="E34" s="51" t="s">
        <v>64</v>
      </c>
      <c r="F34" s="66">
        <v>30000</v>
      </c>
      <c r="G34" s="108">
        <v>0</v>
      </c>
      <c r="H34" s="44"/>
      <c r="I34" s="119">
        <f t="shared" si="2"/>
        <v>861</v>
      </c>
      <c r="J34" s="44"/>
      <c r="K34" s="44"/>
      <c r="L34" s="111">
        <f t="shared" si="3"/>
        <v>912</v>
      </c>
      <c r="M34" s="44"/>
      <c r="N34" s="44"/>
      <c r="O34" s="123">
        <v>5767.41</v>
      </c>
      <c r="P34" s="145">
        <v>7540.41</v>
      </c>
      <c r="Q34" s="146"/>
      <c r="R34" s="73">
        <f>(F34-P34)</f>
        <v>22459.59</v>
      </c>
      <c r="S34" s="44"/>
    </row>
    <row r="35" spans="1:19" s="3" customFormat="1" ht="33.75" customHeight="1">
      <c r="A35" s="17">
        <v>17</v>
      </c>
      <c r="B35" s="61" t="s">
        <v>110</v>
      </c>
      <c r="C35" s="61" t="s">
        <v>109</v>
      </c>
      <c r="D35" s="61" t="s">
        <v>42</v>
      </c>
      <c r="E35" s="61" t="s">
        <v>20</v>
      </c>
      <c r="F35" s="68">
        <v>15000</v>
      </c>
      <c r="G35" s="47">
        <v>0</v>
      </c>
      <c r="H35" s="24"/>
      <c r="I35" s="47">
        <f t="shared" si="2"/>
        <v>430.5</v>
      </c>
      <c r="J35" s="24"/>
      <c r="K35" s="24"/>
      <c r="L35" s="47">
        <f t="shared" si="3"/>
        <v>456</v>
      </c>
      <c r="M35" s="24"/>
      <c r="N35" s="24"/>
      <c r="O35" s="72">
        <v>275</v>
      </c>
      <c r="P35" s="139">
        <v>1161.5</v>
      </c>
      <c r="Q35" s="140"/>
      <c r="R35" s="73">
        <f>(F35-P35)</f>
        <v>13838.5</v>
      </c>
      <c r="S35" s="30"/>
    </row>
    <row r="36" spans="1:19" s="3" customFormat="1" ht="42" customHeight="1">
      <c r="A36" s="44">
        <v>18</v>
      </c>
      <c r="B36" s="49" t="s">
        <v>111</v>
      </c>
      <c r="C36" s="49" t="s">
        <v>109</v>
      </c>
      <c r="D36" s="49" t="s">
        <v>112</v>
      </c>
      <c r="E36" s="49" t="s">
        <v>37</v>
      </c>
      <c r="F36" s="66">
        <v>24000</v>
      </c>
      <c r="G36" s="47">
        <v>0</v>
      </c>
      <c r="H36" s="45"/>
      <c r="I36" s="47">
        <f t="shared" si="2"/>
        <v>688.8</v>
      </c>
      <c r="J36" s="45"/>
      <c r="K36" s="52"/>
      <c r="L36" s="47">
        <f t="shared" si="3"/>
        <v>729.6</v>
      </c>
      <c r="M36" s="45"/>
      <c r="N36" s="45"/>
      <c r="O36" s="47">
        <v>1107.76</v>
      </c>
      <c r="P36" s="139">
        <v>2526.16</v>
      </c>
      <c r="Q36" s="140"/>
      <c r="R36" s="73">
        <f>(F36-P36)</f>
        <v>21473.84</v>
      </c>
      <c r="S36" s="46"/>
    </row>
    <row r="37" spans="1:19" s="3" customFormat="1" ht="39.75" customHeight="1">
      <c r="A37" s="17">
        <v>19</v>
      </c>
      <c r="B37" s="61" t="s">
        <v>43</v>
      </c>
      <c r="C37" s="61" t="s">
        <v>109</v>
      </c>
      <c r="D37" s="61" t="s">
        <v>42</v>
      </c>
      <c r="E37" s="61" t="s">
        <v>20</v>
      </c>
      <c r="F37" s="68">
        <v>15000</v>
      </c>
      <c r="G37" s="47">
        <v>0</v>
      </c>
      <c r="H37" s="24"/>
      <c r="I37" s="47">
        <f t="shared" si="2"/>
        <v>430.5</v>
      </c>
      <c r="J37" s="24"/>
      <c r="K37" s="24"/>
      <c r="L37" s="47">
        <f t="shared" si="3"/>
        <v>456</v>
      </c>
      <c r="M37" s="24"/>
      <c r="N37" s="24"/>
      <c r="O37" s="72">
        <v>1807.7</v>
      </c>
      <c r="P37" s="139">
        <v>2694.2</v>
      </c>
      <c r="Q37" s="140"/>
      <c r="R37" s="73">
        <f aca="true" t="shared" si="4" ref="R37:R42">(F37-P37)</f>
        <v>12305.8</v>
      </c>
      <c r="S37" s="30"/>
    </row>
    <row r="38" spans="1:19" s="3" customFormat="1" ht="42" customHeight="1">
      <c r="A38" s="44">
        <v>20</v>
      </c>
      <c r="B38" s="49" t="s">
        <v>44</v>
      </c>
      <c r="C38" s="49" t="s">
        <v>109</v>
      </c>
      <c r="D38" s="49" t="s">
        <v>42</v>
      </c>
      <c r="E38" s="49" t="s">
        <v>37</v>
      </c>
      <c r="F38" s="66">
        <v>15000</v>
      </c>
      <c r="G38" s="47">
        <v>0</v>
      </c>
      <c r="H38" s="45"/>
      <c r="I38" s="47">
        <f t="shared" si="2"/>
        <v>430.5</v>
      </c>
      <c r="J38" s="45"/>
      <c r="K38" s="45"/>
      <c r="L38" s="47">
        <f t="shared" si="3"/>
        <v>456</v>
      </c>
      <c r="M38" s="45"/>
      <c r="N38" s="45"/>
      <c r="O38" s="47">
        <v>355</v>
      </c>
      <c r="P38" s="139">
        <v>1241.5</v>
      </c>
      <c r="Q38" s="140"/>
      <c r="R38" s="73">
        <f t="shared" si="4"/>
        <v>13758.5</v>
      </c>
      <c r="S38" s="46"/>
    </row>
    <row r="39" spans="1:19" s="3" customFormat="1" ht="36.75" customHeight="1">
      <c r="A39" s="44">
        <v>21</v>
      </c>
      <c r="B39" s="49" t="s">
        <v>113</v>
      </c>
      <c r="C39" s="49" t="s">
        <v>109</v>
      </c>
      <c r="D39" s="49" t="s">
        <v>47</v>
      </c>
      <c r="E39" s="49" t="s">
        <v>37</v>
      </c>
      <c r="F39" s="66">
        <v>16500</v>
      </c>
      <c r="G39" s="47">
        <v>0</v>
      </c>
      <c r="H39" s="45"/>
      <c r="I39" s="47">
        <f t="shared" si="2"/>
        <v>473.55</v>
      </c>
      <c r="J39" s="45"/>
      <c r="K39" s="52"/>
      <c r="L39" s="47">
        <f t="shared" si="3"/>
        <v>501.6</v>
      </c>
      <c r="M39" s="45"/>
      <c r="N39" s="45"/>
      <c r="O39" s="47">
        <v>3585.42</v>
      </c>
      <c r="P39" s="139">
        <v>4560.57</v>
      </c>
      <c r="Q39" s="140"/>
      <c r="R39" s="73">
        <f t="shared" si="4"/>
        <v>11939.43</v>
      </c>
      <c r="S39" s="46"/>
    </row>
    <row r="40" spans="1:19" s="3" customFormat="1" ht="50.25" customHeight="1">
      <c r="A40" s="44">
        <v>22</v>
      </c>
      <c r="B40" s="49" t="s">
        <v>48</v>
      </c>
      <c r="C40" s="49" t="s">
        <v>109</v>
      </c>
      <c r="D40" s="49" t="s">
        <v>42</v>
      </c>
      <c r="E40" s="49" t="s">
        <v>37</v>
      </c>
      <c r="F40" s="66">
        <v>15000</v>
      </c>
      <c r="G40" s="47">
        <v>0</v>
      </c>
      <c r="H40" s="45"/>
      <c r="I40" s="47">
        <f t="shared" si="2"/>
        <v>430.5</v>
      </c>
      <c r="J40" s="45"/>
      <c r="K40" s="52"/>
      <c r="L40" s="47">
        <f t="shared" si="3"/>
        <v>456</v>
      </c>
      <c r="M40" s="45"/>
      <c r="N40" s="45"/>
      <c r="O40" s="47">
        <v>295</v>
      </c>
      <c r="P40" s="139">
        <v>1181.5</v>
      </c>
      <c r="Q40" s="140"/>
      <c r="R40" s="73">
        <f t="shared" si="4"/>
        <v>13818.5</v>
      </c>
      <c r="S40" s="46"/>
    </row>
    <row r="41" spans="1:19" s="3" customFormat="1" ht="39" customHeight="1">
      <c r="A41" s="44">
        <v>23</v>
      </c>
      <c r="B41" s="49" t="s">
        <v>114</v>
      </c>
      <c r="C41" s="49" t="s">
        <v>109</v>
      </c>
      <c r="D41" s="49" t="s">
        <v>42</v>
      </c>
      <c r="E41" s="49" t="s">
        <v>37</v>
      </c>
      <c r="F41" s="66">
        <v>5333.33</v>
      </c>
      <c r="G41" s="47">
        <v>0</v>
      </c>
      <c r="H41" s="45"/>
      <c r="I41" s="47">
        <v>430.5</v>
      </c>
      <c r="J41" s="45"/>
      <c r="K41" s="52"/>
      <c r="L41" s="47">
        <f t="shared" si="3"/>
        <v>162.133232</v>
      </c>
      <c r="M41" s="45"/>
      <c r="N41" s="45"/>
      <c r="O41" s="47">
        <v>175</v>
      </c>
      <c r="P41" s="139">
        <v>490.2</v>
      </c>
      <c r="Q41" s="140"/>
      <c r="R41" s="73">
        <f t="shared" si="4"/>
        <v>4843.13</v>
      </c>
      <c r="S41" s="46"/>
    </row>
    <row r="42" spans="1:19" s="3" customFormat="1" ht="43.5" customHeight="1">
      <c r="A42" s="44">
        <v>24</v>
      </c>
      <c r="B42" s="49" t="s">
        <v>49</v>
      </c>
      <c r="C42" s="49" t="s">
        <v>109</v>
      </c>
      <c r="D42" s="49" t="s">
        <v>42</v>
      </c>
      <c r="E42" s="49" t="s">
        <v>20</v>
      </c>
      <c r="F42" s="66">
        <v>15000</v>
      </c>
      <c r="G42" s="47">
        <v>0</v>
      </c>
      <c r="H42" s="45"/>
      <c r="I42" s="47">
        <v>430.5</v>
      </c>
      <c r="J42" s="45"/>
      <c r="K42" s="52"/>
      <c r="L42" s="47">
        <v>456</v>
      </c>
      <c r="M42" s="45"/>
      <c r="N42" s="45"/>
      <c r="O42" s="47">
        <v>3016.03</v>
      </c>
      <c r="P42" s="139">
        <v>3902.53</v>
      </c>
      <c r="Q42" s="140"/>
      <c r="R42" s="73">
        <f t="shared" si="4"/>
        <v>11097.47</v>
      </c>
      <c r="S42" s="46"/>
    </row>
    <row r="43" spans="1:19" s="3" customFormat="1" ht="52.5" customHeight="1">
      <c r="A43" s="44">
        <v>25</v>
      </c>
      <c r="B43" s="49" t="s">
        <v>115</v>
      </c>
      <c r="C43" s="49" t="s">
        <v>109</v>
      </c>
      <c r="D43" s="49" t="s">
        <v>50</v>
      </c>
      <c r="E43" s="49" t="s">
        <v>37</v>
      </c>
      <c r="F43" s="66">
        <v>18000</v>
      </c>
      <c r="G43" s="47">
        <v>0</v>
      </c>
      <c r="H43" s="45"/>
      <c r="I43" s="47">
        <f aca="true" t="shared" si="5" ref="I43:I50">(F43*2.87%)</f>
        <v>516.6</v>
      </c>
      <c r="J43" s="45"/>
      <c r="K43" s="52"/>
      <c r="L43" s="47">
        <f t="shared" si="3"/>
        <v>547.2</v>
      </c>
      <c r="M43" s="45"/>
      <c r="N43" s="45"/>
      <c r="O43" s="47">
        <v>9133.78</v>
      </c>
      <c r="P43" s="139">
        <v>10197.58</v>
      </c>
      <c r="Q43" s="140"/>
      <c r="R43" s="73">
        <v>7802.42</v>
      </c>
      <c r="S43" s="46"/>
    </row>
    <row r="44" spans="1:19" s="3" customFormat="1" ht="42" customHeight="1">
      <c r="A44" s="44">
        <v>26</v>
      </c>
      <c r="B44" s="49" t="s">
        <v>116</v>
      </c>
      <c r="C44" s="49" t="s">
        <v>109</v>
      </c>
      <c r="D44" s="49" t="s">
        <v>42</v>
      </c>
      <c r="E44" s="49" t="s">
        <v>37</v>
      </c>
      <c r="F44" s="66">
        <v>15000</v>
      </c>
      <c r="G44" s="108">
        <v>0</v>
      </c>
      <c r="H44" s="45"/>
      <c r="I44" s="108">
        <f t="shared" si="5"/>
        <v>430.5</v>
      </c>
      <c r="J44" s="45"/>
      <c r="K44" s="52"/>
      <c r="L44" s="108">
        <f t="shared" si="3"/>
        <v>456</v>
      </c>
      <c r="M44" s="45"/>
      <c r="N44" s="45"/>
      <c r="O44" s="108">
        <v>3236.05</v>
      </c>
      <c r="P44" s="139">
        <v>4122.55</v>
      </c>
      <c r="Q44" s="140"/>
      <c r="R44" s="73">
        <v>10877.45</v>
      </c>
      <c r="S44" s="46"/>
    </row>
    <row r="45" spans="1:19" s="3" customFormat="1" ht="46.5" customHeight="1">
      <c r="A45" s="16">
        <v>27</v>
      </c>
      <c r="B45" s="51" t="s">
        <v>70</v>
      </c>
      <c r="C45" s="51" t="s">
        <v>109</v>
      </c>
      <c r="D45" s="51" t="s">
        <v>42</v>
      </c>
      <c r="E45" s="51" t="s">
        <v>37</v>
      </c>
      <c r="F45" s="66">
        <v>17000</v>
      </c>
      <c r="G45" s="108">
        <v>0</v>
      </c>
      <c r="H45" s="30"/>
      <c r="I45" s="108">
        <f t="shared" si="5"/>
        <v>487.9</v>
      </c>
      <c r="J45" s="30"/>
      <c r="K45" s="30"/>
      <c r="L45" s="108">
        <f t="shared" si="3"/>
        <v>516.8</v>
      </c>
      <c r="M45" s="30"/>
      <c r="N45" s="30"/>
      <c r="O45" s="72">
        <v>3928.78</v>
      </c>
      <c r="P45" s="139">
        <v>4933.48</v>
      </c>
      <c r="Q45" s="140"/>
      <c r="R45" s="73">
        <v>12066.52</v>
      </c>
      <c r="S45" s="46"/>
    </row>
    <row r="46" spans="1:19" s="33" customFormat="1" ht="44.25" customHeight="1">
      <c r="A46" s="16">
        <v>28</v>
      </c>
      <c r="B46" s="95" t="s">
        <v>72</v>
      </c>
      <c r="C46" s="95" t="s">
        <v>117</v>
      </c>
      <c r="D46" s="95" t="s">
        <v>93</v>
      </c>
      <c r="E46" s="95" t="s">
        <v>20</v>
      </c>
      <c r="F46" s="103">
        <v>21500</v>
      </c>
      <c r="G46" s="72">
        <v>0</v>
      </c>
      <c r="H46" s="24"/>
      <c r="I46" s="72">
        <f t="shared" si="5"/>
        <v>617.05</v>
      </c>
      <c r="J46" s="24"/>
      <c r="K46" s="63"/>
      <c r="L46" s="72">
        <f>(F46*3.04%)</f>
        <v>653.6</v>
      </c>
      <c r="M46" s="24"/>
      <c r="N46" s="24"/>
      <c r="O46" s="72">
        <v>769</v>
      </c>
      <c r="P46" s="139">
        <v>2039.65</v>
      </c>
      <c r="Q46" s="140"/>
      <c r="R46" s="75">
        <f>(F46-P46)</f>
        <v>19460.35</v>
      </c>
      <c r="S46" s="30"/>
    </row>
    <row r="47" spans="1:19" s="33" customFormat="1" ht="44.25" customHeight="1">
      <c r="A47" s="16">
        <v>29</v>
      </c>
      <c r="B47" s="95" t="s">
        <v>86</v>
      </c>
      <c r="C47" s="95" t="s">
        <v>87</v>
      </c>
      <c r="D47" s="95" t="s">
        <v>88</v>
      </c>
      <c r="E47" s="95" t="s">
        <v>37</v>
      </c>
      <c r="F47" s="103">
        <v>55000</v>
      </c>
      <c r="G47" s="72">
        <v>2682.37</v>
      </c>
      <c r="H47" s="24"/>
      <c r="I47" s="72">
        <f t="shared" si="5"/>
        <v>1578.5</v>
      </c>
      <c r="J47" s="24"/>
      <c r="K47" s="63"/>
      <c r="L47" s="72">
        <f>(F47*3.04%)</f>
        <v>1672</v>
      </c>
      <c r="M47" s="24"/>
      <c r="N47" s="24"/>
      <c r="O47" s="72">
        <v>2040.52</v>
      </c>
      <c r="P47" s="139">
        <v>7570.87</v>
      </c>
      <c r="Q47" s="140"/>
      <c r="R47" s="75">
        <v>47429.13</v>
      </c>
      <c r="S47" s="30"/>
    </row>
    <row r="48" spans="1:19" s="117" customFormat="1" ht="56.25" customHeight="1">
      <c r="A48" s="44">
        <v>30</v>
      </c>
      <c r="B48" s="104" t="s">
        <v>118</v>
      </c>
      <c r="C48" s="104" t="s">
        <v>109</v>
      </c>
      <c r="D48" s="104" t="s">
        <v>42</v>
      </c>
      <c r="E48" s="104" t="s">
        <v>20</v>
      </c>
      <c r="F48" s="105">
        <v>15000</v>
      </c>
      <c r="G48" s="23">
        <v>0</v>
      </c>
      <c r="H48" s="115"/>
      <c r="I48" s="118">
        <f t="shared" si="5"/>
        <v>430.5</v>
      </c>
      <c r="J48" s="115"/>
      <c r="K48" s="115"/>
      <c r="L48" s="118">
        <f>(F48*3.04%)</f>
        <v>456</v>
      </c>
      <c r="M48" s="115"/>
      <c r="N48" s="115"/>
      <c r="O48" s="23">
        <v>575</v>
      </c>
      <c r="P48" s="151">
        <f>(G48+N86+I48+L48+O48)</f>
        <v>1461.5</v>
      </c>
      <c r="Q48" s="151"/>
      <c r="R48" s="73">
        <f aca="true" t="shared" si="6" ref="R48:R55">(F48-P48)</f>
        <v>13538.5</v>
      </c>
      <c r="S48" s="116"/>
    </row>
    <row r="49" spans="1:19" s="117" customFormat="1" ht="56.25" customHeight="1">
      <c r="A49" s="114">
        <v>31</v>
      </c>
      <c r="B49" s="104" t="s">
        <v>150</v>
      </c>
      <c r="C49" s="104" t="s">
        <v>109</v>
      </c>
      <c r="D49" s="104" t="s">
        <v>42</v>
      </c>
      <c r="E49" s="104" t="s">
        <v>37</v>
      </c>
      <c r="F49" s="105">
        <v>15000</v>
      </c>
      <c r="G49" s="131">
        <v>0</v>
      </c>
      <c r="H49" s="115"/>
      <c r="I49" s="130">
        <f t="shared" si="5"/>
        <v>430.5</v>
      </c>
      <c r="J49" s="115"/>
      <c r="K49" s="115"/>
      <c r="L49" s="130">
        <f>(F49*3.04%)</f>
        <v>456</v>
      </c>
      <c r="M49" s="115"/>
      <c r="N49" s="115"/>
      <c r="O49" s="131">
        <v>775</v>
      </c>
      <c r="P49" s="151">
        <f>(G49+N87+I49+L49+O49)</f>
        <v>1661.5</v>
      </c>
      <c r="Q49" s="151"/>
      <c r="R49" s="73">
        <f t="shared" si="6"/>
        <v>13338.5</v>
      </c>
      <c r="S49" s="29"/>
    </row>
    <row r="50" spans="1:19" s="117" customFormat="1" ht="56.25" customHeight="1">
      <c r="A50" s="114">
        <v>32</v>
      </c>
      <c r="B50" s="104" t="s">
        <v>161</v>
      </c>
      <c r="C50" s="104" t="s">
        <v>109</v>
      </c>
      <c r="D50" s="104" t="s">
        <v>42</v>
      </c>
      <c r="E50" s="104" t="s">
        <v>20</v>
      </c>
      <c r="F50" s="105">
        <v>15000</v>
      </c>
      <c r="G50" s="131">
        <v>0</v>
      </c>
      <c r="H50" s="115"/>
      <c r="I50" s="130">
        <f t="shared" si="5"/>
        <v>430.5</v>
      </c>
      <c r="J50" s="115"/>
      <c r="K50" s="115"/>
      <c r="L50" s="130">
        <f>(F50*3.04%)</f>
        <v>456</v>
      </c>
      <c r="M50" s="115"/>
      <c r="N50" s="115"/>
      <c r="O50" s="131">
        <v>3399.5</v>
      </c>
      <c r="P50" s="151">
        <v>4286</v>
      </c>
      <c r="Q50" s="151"/>
      <c r="R50" s="73">
        <f t="shared" si="6"/>
        <v>10714</v>
      </c>
      <c r="S50" s="29"/>
    </row>
    <row r="51" spans="1:19" s="117" customFormat="1" ht="56.25" customHeight="1">
      <c r="A51" s="114">
        <v>33</v>
      </c>
      <c r="B51" s="104" t="s">
        <v>156</v>
      </c>
      <c r="C51" s="104" t="s">
        <v>109</v>
      </c>
      <c r="D51" s="104" t="s">
        <v>42</v>
      </c>
      <c r="E51" s="104" t="s">
        <v>37</v>
      </c>
      <c r="F51" s="105" t="s">
        <v>157</v>
      </c>
      <c r="G51" s="135">
        <v>0</v>
      </c>
      <c r="H51" s="115"/>
      <c r="I51" s="136">
        <v>430.5</v>
      </c>
      <c r="J51" s="115"/>
      <c r="K51" s="115"/>
      <c r="L51" s="136">
        <v>456</v>
      </c>
      <c r="M51" s="115"/>
      <c r="N51" s="115"/>
      <c r="O51" s="135">
        <v>175</v>
      </c>
      <c r="P51" s="151">
        <v>1061.5</v>
      </c>
      <c r="Q51" s="151"/>
      <c r="R51" s="73">
        <v>13938.5</v>
      </c>
      <c r="S51" s="29"/>
    </row>
    <row r="52" spans="1:19" s="117" customFormat="1" ht="56.25" customHeight="1">
      <c r="A52" s="114">
        <v>34</v>
      </c>
      <c r="B52" s="104" t="s">
        <v>162</v>
      </c>
      <c r="C52" s="104" t="s">
        <v>109</v>
      </c>
      <c r="D52" s="104" t="s">
        <v>158</v>
      </c>
      <c r="E52" s="104" t="s">
        <v>37</v>
      </c>
      <c r="F52" s="105" t="s">
        <v>157</v>
      </c>
      <c r="G52" s="135">
        <v>0</v>
      </c>
      <c r="H52" s="115"/>
      <c r="I52" s="136">
        <v>430.5</v>
      </c>
      <c r="J52" s="115"/>
      <c r="K52" s="115"/>
      <c r="L52" s="136">
        <v>456</v>
      </c>
      <c r="M52" s="115"/>
      <c r="N52" s="115"/>
      <c r="O52" s="135">
        <v>315</v>
      </c>
      <c r="P52" s="151">
        <v>1201.5</v>
      </c>
      <c r="Q52" s="151"/>
      <c r="R52" s="73">
        <v>13798.5</v>
      </c>
      <c r="S52" s="29"/>
    </row>
    <row r="53" spans="1:115" s="3" customFormat="1" ht="60" customHeight="1">
      <c r="A53" s="94">
        <v>35</v>
      </c>
      <c r="B53" s="95" t="s">
        <v>120</v>
      </c>
      <c r="C53" s="104" t="s">
        <v>109</v>
      </c>
      <c r="D53" s="95" t="s">
        <v>42</v>
      </c>
      <c r="E53" s="104" t="s">
        <v>37</v>
      </c>
      <c r="F53" s="103">
        <v>15000</v>
      </c>
      <c r="G53" s="108">
        <v>0</v>
      </c>
      <c r="H53" s="93"/>
      <c r="I53" s="118">
        <f>(F53*2.87%)</f>
        <v>430.5</v>
      </c>
      <c r="J53" s="109"/>
      <c r="K53" s="109"/>
      <c r="L53" s="118">
        <f t="shared" si="3"/>
        <v>456</v>
      </c>
      <c r="M53" s="109"/>
      <c r="N53" s="109"/>
      <c r="O53" s="109">
        <v>2133.84</v>
      </c>
      <c r="P53" s="139">
        <v>3020.34</v>
      </c>
      <c r="Q53" s="140"/>
      <c r="R53" s="73">
        <f t="shared" si="6"/>
        <v>11979.66</v>
      </c>
      <c r="S53" s="93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3" customFormat="1" ht="66" customHeight="1">
      <c r="A54" s="112">
        <v>36</v>
      </c>
      <c r="B54" s="95" t="s">
        <v>121</v>
      </c>
      <c r="C54" s="104" t="s">
        <v>109</v>
      </c>
      <c r="D54" s="95" t="s">
        <v>42</v>
      </c>
      <c r="E54" s="104" t="s">
        <v>20</v>
      </c>
      <c r="F54" s="103">
        <v>15000</v>
      </c>
      <c r="G54" s="108">
        <v>0</v>
      </c>
      <c r="H54" s="93"/>
      <c r="I54" s="118">
        <f>(F54*2.87%)</f>
        <v>430.5</v>
      </c>
      <c r="J54" s="109"/>
      <c r="K54" s="109"/>
      <c r="L54" s="118">
        <f t="shared" si="3"/>
        <v>456</v>
      </c>
      <c r="M54" s="109"/>
      <c r="N54" s="109"/>
      <c r="O54" s="109">
        <v>10855.72</v>
      </c>
      <c r="P54" s="139">
        <v>11742.22</v>
      </c>
      <c r="Q54" s="140"/>
      <c r="R54" s="73">
        <f t="shared" si="6"/>
        <v>3257.7800000000007</v>
      </c>
      <c r="S54" s="113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15" s="6" customFormat="1" ht="45.75" customHeight="1">
      <c r="A55" s="16">
        <v>37</v>
      </c>
      <c r="B55" s="51" t="s">
        <v>80</v>
      </c>
      <c r="C55" s="51" t="s">
        <v>109</v>
      </c>
      <c r="D55" s="51" t="s">
        <v>42</v>
      </c>
      <c r="E55" s="51" t="s">
        <v>37</v>
      </c>
      <c r="F55" s="66">
        <v>18500</v>
      </c>
      <c r="G55" s="97">
        <v>0</v>
      </c>
      <c r="H55" s="47"/>
      <c r="I55" s="118">
        <f>(F55*2.87%)</f>
        <v>530.95</v>
      </c>
      <c r="J55" s="109"/>
      <c r="K55" s="109"/>
      <c r="L55" s="118">
        <f t="shared" si="3"/>
        <v>562.4</v>
      </c>
      <c r="M55" s="109"/>
      <c r="N55" s="109"/>
      <c r="O55" s="109">
        <v>275</v>
      </c>
      <c r="P55" s="139">
        <v>1368.35</v>
      </c>
      <c r="Q55" s="140"/>
      <c r="R55" s="73">
        <f t="shared" si="6"/>
        <v>17131.65</v>
      </c>
      <c r="S55" s="30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</row>
    <row r="56" spans="1:20" s="9" customFormat="1" ht="45.75" customHeight="1">
      <c r="A56" s="44">
        <v>38</v>
      </c>
      <c r="B56" s="65" t="s">
        <v>152</v>
      </c>
      <c r="C56" s="65" t="s">
        <v>117</v>
      </c>
      <c r="D56" s="65" t="s">
        <v>93</v>
      </c>
      <c r="E56" s="65" t="s">
        <v>153</v>
      </c>
      <c r="F56" s="70">
        <v>20000</v>
      </c>
      <c r="G56" s="72">
        <v>0</v>
      </c>
      <c r="H56" s="24"/>
      <c r="I56" s="72">
        <f>(F56*2.87%)</f>
        <v>574</v>
      </c>
      <c r="J56" s="24"/>
      <c r="K56" s="63"/>
      <c r="L56" s="72">
        <f>(F56*3.04%)</f>
        <v>608</v>
      </c>
      <c r="M56" s="24"/>
      <c r="N56" s="24"/>
      <c r="O56" s="80">
        <v>1107.76</v>
      </c>
      <c r="P56" s="143">
        <v>2289.76</v>
      </c>
      <c r="Q56" s="144"/>
      <c r="R56" s="81">
        <f>(F56-P56)</f>
        <v>17710.239999999998</v>
      </c>
      <c r="S56" s="30"/>
      <c r="T56" s="33"/>
    </row>
    <row r="57" spans="1:20" s="9" customFormat="1" ht="45.75" customHeight="1">
      <c r="A57" s="44">
        <v>39</v>
      </c>
      <c r="B57" s="65" t="s">
        <v>167</v>
      </c>
      <c r="C57" s="65" t="s">
        <v>109</v>
      </c>
      <c r="D57" s="65" t="s">
        <v>42</v>
      </c>
      <c r="E57" s="65" t="s">
        <v>37</v>
      </c>
      <c r="F57" s="70">
        <v>15000</v>
      </c>
      <c r="G57" s="138">
        <v>0</v>
      </c>
      <c r="H57" s="45"/>
      <c r="I57" s="138">
        <v>430.5</v>
      </c>
      <c r="J57" s="45"/>
      <c r="K57" s="52"/>
      <c r="L57" s="72">
        <v>456</v>
      </c>
      <c r="M57" s="24"/>
      <c r="N57" s="24"/>
      <c r="O57" s="80">
        <v>175</v>
      </c>
      <c r="P57" s="143">
        <v>1061.5</v>
      </c>
      <c r="Q57" s="144"/>
      <c r="R57" s="81">
        <v>13938.5</v>
      </c>
      <c r="S57" s="30"/>
      <c r="T57" s="33"/>
    </row>
    <row r="58" spans="1:19" s="3" customFormat="1" ht="56.25" customHeight="1">
      <c r="A58" s="152" t="s">
        <v>85</v>
      </c>
      <c r="B58" s="153"/>
      <c r="C58" s="153"/>
      <c r="D58" s="153"/>
      <c r="E58" s="154"/>
      <c r="F58" s="110"/>
      <c r="G58" s="24"/>
      <c r="H58" s="24"/>
      <c r="I58" s="72"/>
      <c r="J58" s="24"/>
      <c r="K58" s="63"/>
      <c r="L58" s="72"/>
      <c r="M58" s="24"/>
      <c r="N58" s="24"/>
      <c r="O58" s="24"/>
      <c r="P58" s="149"/>
      <c r="Q58" s="150"/>
      <c r="R58" s="75"/>
      <c r="S58" s="30"/>
    </row>
    <row r="59" spans="1:20" s="33" customFormat="1" ht="44.25" customHeight="1">
      <c r="A59" s="114">
        <v>40</v>
      </c>
      <c r="B59" s="51" t="s">
        <v>122</v>
      </c>
      <c r="C59" s="51" t="s">
        <v>109</v>
      </c>
      <c r="D59" s="51" t="s">
        <v>42</v>
      </c>
      <c r="E59" s="51" t="s">
        <v>37</v>
      </c>
      <c r="F59" s="66">
        <v>20000</v>
      </c>
      <c r="G59" s="109">
        <v>0</v>
      </c>
      <c r="H59" s="109"/>
      <c r="I59" s="118">
        <f>(F59*2.87%)</f>
        <v>574</v>
      </c>
      <c r="J59" s="109"/>
      <c r="K59" s="109"/>
      <c r="L59" s="118">
        <f>(F59*3.04%)</f>
        <v>608</v>
      </c>
      <c r="M59" s="109"/>
      <c r="N59" s="109"/>
      <c r="O59" s="109">
        <v>275</v>
      </c>
      <c r="P59" s="139">
        <v>1457</v>
      </c>
      <c r="Q59" s="140"/>
      <c r="R59" s="73">
        <f>(F59-P59)</f>
        <v>18543</v>
      </c>
      <c r="S59" s="30"/>
      <c r="T59" s="9"/>
    </row>
    <row r="60" spans="1:19" s="3" customFormat="1" ht="41.25" customHeight="1">
      <c r="A60" s="44">
        <v>41</v>
      </c>
      <c r="B60" s="61" t="s">
        <v>123</v>
      </c>
      <c r="C60" s="61" t="s">
        <v>109</v>
      </c>
      <c r="D60" s="61" t="s">
        <v>124</v>
      </c>
      <c r="E60" s="61" t="s">
        <v>37</v>
      </c>
      <c r="F60" s="68">
        <v>55000</v>
      </c>
      <c r="G60" s="72">
        <v>2682.37</v>
      </c>
      <c r="H60" s="72"/>
      <c r="I60" s="47">
        <v>1578.5</v>
      </c>
      <c r="J60" s="72"/>
      <c r="K60" s="72"/>
      <c r="L60" s="47">
        <v>1672</v>
      </c>
      <c r="M60" s="72"/>
      <c r="N60" s="72"/>
      <c r="O60" s="72">
        <v>1107.76</v>
      </c>
      <c r="P60" s="139">
        <v>6778.02</v>
      </c>
      <c r="Q60" s="140"/>
      <c r="R60" s="73">
        <v>48221.98</v>
      </c>
      <c r="S60" s="30"/>
    </row>
    <row r="61" spans="1:19" s="3" customFormat="1" ht="44.25" customHeight="1">
      <c r="A61" s="44">
        <v>42</v>
      </c>
      <c r="B61" s="49" t="s">
        <v>125</v>
      </c>
      <c r="C61" s="49" t="s">
        <v>109</v>
      </c>
      <c r="D61" s="49" t="s">
        <v>41</v>
      </c>
      <c r="E61" s="49" t="s">
        <v>37</v>
      </c>
      <c r="F61" s="66">
        <v>24000</v>
      </c>
      <c r="G61" s="47">
        <v>0</v>
      </c>
      <c r="H61" s="45"/>
      <c r="I61" s="47">
        <f>(F61*2.87%)</f>
        <v>688.8</v>
      </c>
      <c r="J61" s="45"/>
      <c r="K61" s="52"/>
      <c r="L61" s="47">
        <v>729.6</v>
      </c>
      <c r="M61" s="45"/>
      <c r="N61" s="45"/>
      <c r="O61" s="47">
        <v>1339.75</v>
      </c>
      <c r="P61" s="139">
        <v>2758.15</v>
      </c>
      <c r="Q61" s="140"/>
      <c r="R61" s="73">
        <f>(F61-P61)</f>
        <v>21241.85</v>
      </c>
      <c r="S61" s="46"/>
    </row>
    <row r="62" spans="1:19" s="3" customFormat="1" ht="51.75" customHeight="1">
      <c r="A62" s="44">
        <v>43</v>
      </c>
      <c r="B62" s="49" t="s">
        <v>45</v>
      </c>
      <c r="C62" s="49" t="s">
        <v>109</v>
      </c>
      <c r="D62" s="49" t="s">
        <v>46</v>
      </c>
      <c r="E62" s="49" t="s">
        <v>37</v>
      </c>
      <c r="F62" s="66">
        <v>21000</v>
      </c>
      <c r="G62" s="47">
        <v>0</v>
      </c>
      <c r="H62" s="45"/>
      <c r="I62" s="47">
        <f>(F62*2.87%)</f>
        <v>602.7</v>
      </c>
      <c r="J62" s="45"/>
      <c r="K62" s="52"/>
      <c r="L62" s="47">
        <f>(F62*3.04%)</f>
        <v>638.4</v>
      </c>
      <c r="M62" s="45"/>
      <c r="N62" s="45"/>
      <c r="O62" s="47">
        <v>4005.29</v>
      </c>
      <c r="P62" s="139">
        <v>5246.39</v>
      </c>
      <c r="Q62" s="140"/>
      <c r="R62" s="73">
        <f>(F62-P62)</f>
        <v>15753.61</v>
      </c>
      <c r="S62" s="46"/>
    </row>
    <row r="63" spans="1:115" s="33" customFormat="1" ht="41.25" customHeight="1">
      <c r="A63" s="152" t="s">
        <v>52</v>
      </c>
      <c r="B63" s="153"/>
      <c r="C63" s="153"/>
      <c r="D63" s="153"/>
      <c r="E63" s="154"/>
      <c r="F63" s="57"/>
      <c r="G63" s="45"/>
      <c r="H63" s="45"/>
      <c r="I63" s="47"/>
      <c r="J63" s="45"/>
      <c r="K63" s="52"/>
      <c r="L63" s="47"/>
      <c r="M63" s="45"/>
      <c r="N63" s="45"/>
      <c r="O63" s="45"/>
      <c r="P63" s="149"/>
      <c r="Q63" s="150"/>
      <c r="R63" s="73"/>
      <c r="S63" s="4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9" s="33" customFormat="1" ht="63.75" customHeight="1">
      <c r="A64" s="16">
        <v>44</v>
      </c>
      <c r="B64" s="64" t="s">
        <v>126</v>
      </c>
      <c r="C64" s="65" t="s">
        <v>117</v>
      </c>
      <c r="D64" s="65" t="s">
        <v>127</v>
      </c>
      <c r="E64" s="65" t="s">
        <v>37</v>
      </c>
      <c r="F64" s="70">
        <v>55000</v>
      </c>
      <c r="G64" s="47">
        <v>2666.59</v>
      </c>
      <c r="H64" s="45"/>
      <c r="I64" s="47">
        <f>(F64*2.87%)</f>
        <v>1578.5</v>
      </c>
      <c r="J64" s="45"/>
      <c r="K64" s="52"/>
      <c r="L64" s="47">
        <f>(F64*3.04%)</f>
        <v>1672</v>
      </c>
      <c r="M64" s="45"/>
      <c r="N64" s="45"/>
      <c r="O64" s="47">
        <v>1207.76</v>
      </c>
      <c r="P64" s="139">
        <v>6878.02</v>
      </c>
      <c r="Q64" s="140"/>
      <c r="R64" s="73">
        <f>(F64-P64)</f>
        <v>48121.979999999996</v>
      </c>
      <c r="S64" s="46"/>
    </row>
    <row r="65" spans="1:19" s="33" customFormat="1" ht="44.25" customHeight="1">
      <c r="A65" s="16">
        <v>45</v>
      </c>
      <c r="B65" s="78" t="s">
        <v>130</v>
      </c>
      <c r="C65" s="78" t="s">
        <v>117</v>
      </c>
      <c r="D65" s="78" t="s">
        <v>129</v>
      </c>
      <c r="E65" s="78" t="s">
        <v>37</v>
      </c>
      <c r="F65" s="79">
        <v>18000</v>
      </c>
      <c r="G65" s="72">
        <v>0</v>
      </c>
      <c r="H65" s="24"/>
      <c r="I65" s="72">
        <f>(F65*2.87%)</f>
        <v>516.6</v>
      </c>
      <c r="J65" s="24"/>
      <c r="K65" s="63"/>
      <c r="L65" s="72">
        <f>(F65*3.04%)</f>
        <v>547.2</v>
      </c>
      <c r="M65" s="24"/>
      <c r="N65" s="24"/>
      <c r="O65" s="72">
        <v>175</v>
      </c>
      <c r="P65" s="139">
        <v>1238.8</v>
      </c>
      <c r="Q65" s="140"/>
      <c r="R65" s="75">
        <f>(F65-P65)</f>
        <v>16761.2</v>
      </c>
      <c r="S65" s="30"/>
    </row>
    <row r="66" spans="1:19" s="33" customFormat="1" ht="44.25" customHeight="1">
      <c r="A66" s="16">
        <v>46</v>
      </c>
      <c r="B66" s="78" t="s">
        <v>131</v>
      </c>
      <c r="C66" s="78" t="s">
        <v>117</v>
      </c>
      <c r="D66" s="78" t="s">
        <v>129</v>
      </c>
      <c r="E66" s="78" t="s">
        <v>20</v>
      </c>
      <c r="F66" s="79">
        <v>18000</v>
      </c>
      <c r="G66" s="72">
        <v>0</v>
      </c>
      <c r="H66" s="24"/>
      <c r="I66" s="72">
        <f>(F66*2.87%)</f>
        <v>516.6</v>
      </c>
      <c r="J66" s="24"/>
      <c r="K66" s="63"/>
      <c r="L66" s="72">
        <f>(F66*3.04%)</f>
        <v>547.2</v>
      </c>
      <c r="M66" s="24"/>
      <c r="N66" s="24"/>
      <c r="O66" s="72">
        <v>175</v>
      </c>
      <c r="P66" s="139">
        <v>1238.8</v>
      </c>
      <c r="Q66" s="140"/>
      <c r="R66" s="75">
        <f>(F66-P66)</f>
        <v>16761.2</v>
      </c>
      <c r="S66" s="30"/>
    </row>
    <row r="67" spans="1:19" s="33" customFormat="1" ht="44.25" customHeight="1">
      <c r="A67" s="16">
        <v>47</v>
      </c>
      <c r="B67" s="78" t="s">
        <v>132</v>
      </c>
      <c r="C67" s="78" t="s">
        <v>117</v>
      </c>
      <c r="D67" s="78" t="s">
        <v>71</v>
      </c>
      <c r="E67" s="78" t="s">
        <v>20</v>
      </c>
      <c r="F67" s="79">
        <v>19000</v>
      </c>
      <c r="G67" s="72">
        <v>0</v>
      </c>
      <c r="H67" s="24"/>
      <c r="I67" s="72">
        <f>(F67*2.87%)</f>
        <v>545.3</v>
      </c>
      <c r="J67" s="24"/>
      <c r="K67" s="63"/>
      <c r="L67" s="72">
        <f>(F67*3.04%)</f>
        <v>577.6</v>
      </c>
      <c r="M67" s="24"/>
      <c r="N67" s="24"/>
      <c r="O67" s="80">
        <v>2040.52</v>
      </c>
      <c r="P67" s="141">
        <v>3163.42</v>
      </c>
      <c r="Q67" s="142"/>
      <c r="R67" s="81">
        <f>(F67-P67)</f>
        <v>15836.58</v>
      </c>
      <c r="S67" s="30"/>
    </row>
    <row r="68" spans="1:19" s="33" customFormat="1" ht="44.25" customHeight="1">
      <c r="A68" s="16">
        <v>48</v>
      </c>
      <c r="B68" s="78" t="s">
        <v>164</v>
      </c>
      <c r="C68" s="78" t="s">
        <v>117</v>
      </c>
      <c r="D68" s="78" t="s">
        <v>129</v>
      </c>
      <c r="E68" s="78" t="s">
        <v>37</v>
      </c>
      <c r="F68" s="79">
        <v>18000</v>
      </c>
      <c r="G68" s="72">
        <v>0</v>
      </c>
      <c r="H68" s="24"/>
      <c r="I68" s="72">
        <v>516.6</v>
      </c>
      <c r="J68" s="24"/>
      <c r="K68" s="63"/>
      <c r="L68" s="72">
        <v>547.2</v>
      </c>
      <c r="M68" s="24"/>
      <c r="N68" s="24"/>
      <c r="O68" s="72">
        <v>175</v>
      </c>
      <c r="P68" s="149">
        <v>1238.8</v>
      </c>
      <c r="Q68" s="150"/>
      <c r="R68" s="75">
        <f>(F68-P68)</f>
        <v>16761.2</v>
      </c>
      <c r="S68" s="30"/>
    </row>
    <row r="69" spans="1:19" s="33" customFormat="1" ht="44.25" customHeight="1">
      <c r="A69" s="152" t="s">
        <v>54</v>
      </c>
      <c r="B69" s="153"/>
      <c r="C69" s="153"/>
      <c r="D69" s="153"/>
      <c r="E69" s="154"/>
      <c r="F69" s="57"/>
      <c r="G69" s="45"/>
      <c r="H69" s="45"/>
      <c r="I69" s="47"/>
      <c r="J69" s="45"/>
      <c r="K69" s="52"/>
      <c r="L69" s="47"/>
      <c r="M69" s="45"/>
      <c r="N69" s="45"/>
      <c r="O69" s="45"/>
      <c r="P69" s="141"/>
      <c r="Q69" s="142"/>
      <c r="R69" s="73"/>
      <c r="S69" s="46"/>
    </row>
    <row r="70" spans="1:19" s="33" customFormat="1" ht="45" customHeight="1">
      <c r="A70" s="16">
        <v>49</v>
      </c>
      <c r="B70" s="65" t="s">
        <v>55</v>
      </c>
      <c r="C70" s="65" t="s">
        <v>133</v>
      </c>
      <c r="D70" s="65" t="s">
        <v>134</v>
      </c>
      <c r="E70" s="65" t="s">
        <v>37</v>
      </c>
      <c r="F70" s="70">
        <v>55000</v>
      </c>
      <c r="G70" s="82">
        <v>2851.34</v>
      </c>
      <c r="H70" s="82"/>
      <c r="I70" s="82">
        <f>(F70*2.87%)</f>
        <v>1578.5</v>
      </c>
      <c r="J70" s="82"/>
      <c r="K70" s="83"/>
      <c r="L70" s="82">
        <f>(F70*3.04%)</f>
        <v>1672</v>
      </c>
      <c r="M70" s="82"/>
      <c r="N70" s="82"/>
      <c r="O70" s="82">
        <v>2560.52</v>
      </c>
      <c r="P70" s="141">
        <v>8090.87</v>
      </c>
      <c r="Q70" s="142"/>
      <c r="R70" s="84">
        <f>(F70-P70)</f>
        <v>46909.13</v>
      </c>
      <c r="S70" s="46"/>
    </row>
    <row r="71" spans="1:19" s="33" customFormat="1" ht="45" customHeight="1">
      <c r="A71" s="16">
        <v>50</v>
      </c>
      <c r="B71" s="65" t="s">
        <v>73</v>
      </c>
      <c r="C71" s="65" t="s">
        <v>133</v>
      </c>
      <c r="D71" s="65" t="s">
        <v>135</v>
      </c>
      <c r="E71" s="65" t="s">
        <v>20</v>
      </c>
      <c r="F71" s="70">
        <v>38000</v>
      </c>
      <c r="G71" s="82">
        <v>0</v>
      </c>
      <c r="H71" s="82"/>
      <c r="I71" s="82">
        <f>(F71*2.87%)</f>
        <v>1090.6</v>
      </c>
      <c r="J71" s="82"/>
      <c r="K71" s="83"/>
      <c r="L71" s="82">
        <f>(F71*3.04%)</f>
        <v>1155.2</v>
      </c>
      <c r="M71" s="82"/>
      <c r="N71" s="82"/>
      <c r="O71" s="82">
        <v>1407.76</v>
      </c>
      <c r="P71" s="141">
        <v>3674.03</v>
      </c>
      <c r="Q71" s="142"/>
      <c r="R71" s="84">
        <v>34325.97</v>
      </c>
      <c r="S71" s="46"/>
    </row>
    <row r="72" spans="1:19" s="33" customFormat="1" ht="45" customHeight="1">
      <c r="A72" s="16">
        <v>51</v>
      </c>
      <c r="B72" s="65" t="s">
        <v>136</v>
      </c>
      <c r="C72" s="65" t="s">
        <v>133</v>
      </c>
      <c r="D72" s="65" t="s">
        <v>75</v>
      </c>
      <c r="E72" s="65" t="s">
        <v>37</v>
      </c>
      <c r="F72" s="70">
        <v>45000</v>
      </c>
      <c r="G72" s="82">
        <v>0</v>
      </c>
      <c r="H72" s="82"/>
      <c r="I72" s="82">
        <f>(F72*2.87%)</f>
        <v>1291.5</v>
      </c>
      <c r="J72" s="82"/>
      <c r="K72" s="83"/>
      <c r="L72" s="82">
        <f>(F72*3.04%)</f>
        <v>1368</v>
      </c>
      <c r="M72" s="82"/>
      <c r="N72" s="82"/>
      <c r="O72" s="82">
        <v>1269</v>
      </c>
      <c r="P72" s="160">
        <v>5076.83</v>
      </c>
      <c r="Q72" s="161"/>
      <c r="R72" s="84">
        <f>(F72-P72)</f>
        <v>39923.17</v>
      </c>
      <c r="S72" s="46"/>
    </row>
    <row r="73" spans="1:19" s="33" customFormat="1" ht="45" customHeight="1">
      <c r="A73" s="16">
        <v>52</v>
      </c>
      <c r="B73" s="65" t="s">
        <v>76</v>
      </c>
      <c r="C73" s="65" t="s">
        <v>133</v>
      </c>
      <c r="D73" s="65" t="s">
        <v>137</v>
      </c>
      <c r="E73" s="65" t="s">
        <v>20</v>
      </c>
      <c r="F73" s="70">
        <v>25000</v>
      </c>
      <c r="G73" s="82">
        <v>0</v>
      </c>
      <c r="H73" s="82"/>
      <c r="I73" s="82">
        <f>(F73*2.87%)</f>
        <v>717.5</v>
      </c>
      <c r="J73" s="82"/>
      <c r="K73" s="83"/>
      <c r="L73" s="82">
        <f>(F73*3.04%)</f>
        <v>760</v>
      </c>
      <c r="M73" s="82"/>
      <c r="N73" s="82"/>
      <c r="O73" s="82">
        <v>375</v>
      </c>
      <c r="P73" s="160">
        <v>1852.5</v>
      </c>
      <c r="Q73" s="161"/>
      <c r="R73" s="84">
        <f>(F73-P73)</f>
        <v>23147.5</v>
      </c>
      <c r="S73" s="46"/>
    </row>
    <row r="74" spans="1:19" s="33" customFormat="1" ht="45" customHeight="1">
      <c r="A74" s="17">
        <v>53</v>
      </c>
      <c r="B74" s="65" t="s">
        <v>163</v>
      </c>
      <c r="C74" s="65" t="s">
        <v>148</v>
      </c>
      <c r="D74" s="65" t="s">
        <v>149</v>
      </c>
      <c r="E74" s="65" t="s">
        <v>20</v>
      </c>
      <c r="F74" s="70">
        <v>25000</v>
      </c>
      <c r="G74" s="82">
        <v>0</v>
      </c>
      <c r="H74" s="82"/>
      <c r="I74" s="82">
        <f>(F74*2.87%)</f>
        <v>717.5</v>
      </c>
      <c r="J74" s="82"/>
      <c r="K74" s="82"/>
      <c r="L74" s="82">
        <f>(F74*3.04%)</f>
        <v>760</v>
      </c>
      <c r="M74" s="82"/>
      <c r="N74" s="82"/>
      <c r="O74" s="82">
        <v>175</v>
      </c>
      <c r="P74" s="143">
        <v>1652.5</v>
      </c>
      <c r="Q74" s="144"/>
      <c r="R74" s="84">
        <v>23347.5</v>
      </c>
      <c r="S74" s="82"/>
    </row>
    <row r="75" spans="1:116" s="33" customFormat="1" ht="56.25" customHeight="1">
      <c r="A75" s="152" t="s">
        <v>56</v>
      </c>
      <c r="B75" s="153"/>
      <c r="C75" s="153"/>
      <c r="D75" s="153"/>
      <c r="E75" s="154"/>
      <c r="F75" s="57"/>
      <c r="G75" s="45"/>
      <c r="H75" s="45"/>
      <c r="I75" s="47"/>
      <c r="J75" s="45"/>
      <c r="K75" s="52"/>
      <c r="L75" s="47"/>
      <c r="M75" s="45"/>
      <c r="N75" s="45"/>
      <c r="O75" s="45"/>
      <c r="P75" s="139"/>
      <c r="Q75" s="140"/>
      <c r="R75" s="73"/>
      <c r="S75" s="4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s="33" customFormat="1" ht="63" customHeight="1">
      <c r="A76" s="16">
        <v>54</v>
      </c>
      <c r="B76" s="65" t="s">
        <v>165</v>
      </c>
      <c r="C76" s="65" t="s">
        <v>57</v>
      </c>
      <c r="D76" s="65" t="s">
        <v>58</v>
      </c>
      <c r="E76" s="65" t="s">
        <v>20</v>
      </c>
      <c r="F76" s="70">
        <v>55000</v>
      </c>
      <c r="G76" s="47">
        <v>1578.5</v>
      </c>
      <c r="H76" s="45"/>
      <c r="I76" s="47">
        <f aca="true" t="shared" si="7" ref="I76:I84">(F76*2.87%)</f>
        <v>1578.5</v>
      </c>
      <c r="J76" s="45"/>
      <c r="K76" s="52"/>
      <c r="L76" s="47">
        <f aca="true" t="shared" si="8" ref="L76:L84">(F76*3.04%)</f>
        <v>1672</v>
      </c>
      <c r="M76" s="45"/>
      <c r="N76" s="45"/>
      <c r="O76" s="47">
        <v>3019</v>
      </c>
      <c r="P76" s="139">
        <v>8829.18</v>
      </c>
      <c r="Q76" s="140"/>
      <c r="R76" s="73">
        <f>(F76-P76)</f>
        <v>46170.82</v>
      </c>
      <c r="S76" s="4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9" ht="50.25" customHeight="1">
      <c r="A77" s="16">
        <v>55</v>
      </c>
      <c r="B77" s="65" t="s">
        <v>166</v>
      </c>
      <c r="C77" s="65" t="s">
        <v>57</v>
      </c>
      <c r="D77" s="65" t="s">
        <v>59</v>
      </c>
      <c r="E77" s="65" t="s">
        <v>37</v>
      </c>
      <c r="F77" s="70">
        <v>30000</v>
      </c>
      <c r="G77" s="47">
        <v>0</v>
      </c>
      <c r="H77" s="45"/>
      <c r="I77" s="47">
        <f t="shared" si="7"/>
        <v>861</v>
      </c>
      <c r="J77" s="45"/>
      <c r="K77" s="52"/>
      <c r="L77" s="47">
        <f t="shared" si="8"/>
        <v>912</v>
      </c>
      <c r="M77" s="45"/>
      <c r="N77" s="45"/>
      <c r="O77" s="47">
        <v>2834.52</v>
      </c>
      <c r="P77" s="139">
        <v>4607.52</v>
      </c>
      <c r="Q77" s="140"/>
      <c r="R77" s="73">
        <f>(F77-P77)</f>
        <v>25392.48</v>
      </c>
      <c r="S77" s="46"/>
    </row>
    <row r="78" spans="1:19" s="120" customFormat="1" ht="50.25" customHeight="1">
      <c r="A78" s="16">
        <v>56</v>
      </c>
      <c r="B78" s="65" t="s">
        <v>65</v>
      </c>
      <c r="C78" s="65" t="s">
        <v>57</v>
      </c>
      <c r="D78" s="65" t="s">
        <v>138</v>
      </c>
      <c r="E78" s="65" t="s">
        <v>37</v>
      </c>
      <c r="F78" s="70">
        <v>25000</v>
      </c>
      <c r="G78" s="118">
        <v>0</v>
      </c>
      <c r="H78" s="45"/>
      <c r="I78" s="118">
        <f t="shared" si="7"/>
        <v>717.5</v>
      </c>
      <c r="J78" s="45"/>
      <c r="K78" s="52"/>
      <c r="L78" s="118">
        <f t="shared" si="8"/>
        <v>760</v>
      </c>
      <c r="M78" s="45"/>
      <c r="N78" s="45"/>
      <c r="O78" s="118">
        <v>2001.76</v>
      </c>
      <c r="P78" s="139">
        <v>3479.26</v>
      </c>
      <c r="Q78" s="140"/>
      <c r="R78" s="73">
        <f aca="true" t="shared" si="9" ref="R78:R85">(F78-P78)</f>
        <v>21520.739999999998</v>
      </c>
      <c r="S78" s="46"/>
    </row>
    <row r="79" spans="1:19" ht="81.75" customHeight="1">
      <c r="A79" s="16">
        <v>57</v>
      </c>
      <c r="B79" s="78" t="s">
        <v>139</v>
      </c>
      <c r="C79" s="78" t="s">
        <v>57</v>
      </c>
      <c r="D79" s="78" t="s">
        <v>60</v>
      </c>
      <c r="E79" s="78" t="s">
        <v>37</v>
      </c>
      <c r="F79" s="79">
        <v>20000</v>
      </c>
      <c r="G79" s="72">
        <v>0</v>
      </c>
      <c r="H79" s="24"/>
      <c r="I79" s="72">
        <f t="shared" si="7"/>
        <v>574</v>
      </c>
      <c r="J79" s="24"/>
      <c r="K79" s="63"/>
      <c r="L79" s="72">
        <f t="shared" si="8"/>
        <v>608</v>
      </c>
      <c r="M79" s="24"/>
      <c r="N79" s="24"/>
      <c r="O79" s="72">
        <v>595</v>
      </c>
      <c r="P79" s="149">
        <v>1777</v>
      </c>
      <c r="Q79" s="150"/>
      <c r="R79" s="73">
        <f t="shared" si="9"/>
        <v>18223</v>
      </c>
      <c r="S79" s="30"/>
    </row>
    <row r="80" spans="1:19" ht="80.25" customHeight="1">
      <c r="A80" s="16">
        <v>58</v>
      </c>
      <c r="B80" s="65" t="s">
        <v>140</v>
      </c>
      <c r="C80" s="65" t="s">
        <v>57</v>
      </c>
      <c r="D80" s="65" t="s">
        <v>61</v>
      </c>
      <c r="E80" s="65" t="s">
        <v>37</v>
      </c>
      <c r="F80" s="70">
        <v>24000</v>
      </c>
      <c r="G80" s="97">
        <v>0</v>
      </c>
      <c r="H80" s="45"/>
      <c r="I80" s="97">
        <f t="shared" si="7"/>
        <v>688.8</v>
      </c>
      <c r="J80" s="45"/>
      <c r="K80" s="52"/>
      <c r="L80" s="97">
        <f t="shared" si="8"/>
        <v>729.6</v>
      </c>
      <c r="M80" s="45"/>
      <c r="N80" s="45"/>
      <c r="O80" s="97">
        <v>655</v>
      </c>
      <c r="P80" s="139">
        <v>2073.4</v>
      </c>
      <c r="Q80" s="140"/>
      <c r="R80" s="73">
        <f t="shared" si="9"/>
        <v>21926.6</v>
      </c>
      <c r="S80" s="46"/>
    </row>
    <row r="81" spans="1:19" ht="63" customHeight="1">
      <c r="A81" s="16">
        <v>59</v>
      </c>
      <c r="B81" s="65" t="s">
        <v>62</v>
      </c>
      <c r="C81" s="65" t="s">
        <v>57</v>
      </c>
      <c r="D81" s="65" t="s">
        <v>60</v>
      </c>
      <c r="E81" s="65" t="s">
        <v>37</v>
      </c>
      <c r="F81" s="70">
        <v>20000</v>
      </c>
      <c r="G81" s="97">
        <v>0</v>
      </c>
      <c r="H81" s="45"/>
      <c r="I81" s="97">
        <f t="shared" si="7"/>
        <v>574</v>
      </c>
      <c r="J81" s="45"/>
      <c r="K81" s="52"/>
      <c r="L81" s="97">
        <f t="shared" si="8"/>
        <v>608</v>
      </c>
      <c r="M81" s="45"/>
      <c r="N81" s="45"/>
      <c r="O81" s="97">
        <v>375</v>
      </c>
      <c r="P81" s="139">
        <v>1557</v>
      </c>
      <c r="Q81" s="140"/>
      <c r="R81" s="73">
        <f t="shared" si="9"/>
        <v>18443</v>
      </c>
      <c r="S81" s="46"/>
    </row>
    <row r="82" spans="1:19" s="3" customFormat="1" ht="57.75" customHeight="1">
      <c r="A82" s="44">
        <v>60</v>
      </c>
      <c r="B82" s="65" t="s">
        <v>51</v>
      </c>
      <c r="C82" s="65" t="s">
        <v>109</v>
      </c>
      <c r="D82" s="121" t="s">
        <v>41</v>
      </c>
      <c r="E82" s="65" t="s">
        <v>37</v>
      </c>
      <c r="F82" s="70">
        <v>20000</v>
      </c>
      <c r="G82" s="118">
        <v>0</v>
      </c>
      <c r="H82" s="118"/>
      <c r="I82" s="118">
        <f t="shared" si="7"/>
        <v>574</v>
      </c>
      <c r="J82" s="118"/>
      <c r="K82" s="118"/>
      <c r="L82" s="118">
        <f t="shared" si="8"/>
        <v>608</v>
      </c>
      <c r="M82" s="118"/>
      <c r="N82" s="118"/>
      <c r="O82" s="118">
        <v>555</v>
      </c>
      <c r="P82" s="139">
        <v>1737</v>
      </c>
      <c r="Q82" s="140"/>
      <c r="R82" s="73">
        <f t="shared" si="9"/>
        <v>18263</v>
      </c>
      <c r="S82" s="45"/>
    </row>
    <row r="83" spans="1:19" ht="35.25" customHeight="1">
      <c r="A83" s="127">
        <v>61</v>
      </c>
      <c r="B83" s="65" t="s">
        <v>81</v>
      </c>
      <c r="C83" s="65" t="s">
        <v>109</v>
      </c>
      <c r="D83" s="65" t="s">
        <v>151</v>
      </c>
      <c r="E83" s="65" t="s">
        <v>37</v>
      </c>
      <c r="F83" s="132">
        <v>20000</v>
      </c>
      <c r="G83" s="133">
        <v>0</v>
      </c>
      <c r="H83" s="127"/>
      <c r="I83" s="127">
        <f t="shared" si="7"/>
        <v>574</v>
      </c>
      <c r="J83" s="127"/>
      <c r="K83" s="127"/>
      <c r="L83" s="127">
        <f t="shared" si="8"/>
        <v>608</v>
      </c>
      <c r="M83" s="127"/>
      <c r="N83" s="127"/>
      <c r="O83" s="134">
        <v>375</v>
      </c>
      <c r="P83" s="158">
        <v>1320.6</v>
      </c>
      <c r="Q83" s="159"/>
      <c r="R83" s="73">
        <f t="shared" si="9"/>
        <v>18679.4</v>
      </c>
      <c r="S83" s="93"/>
    </row>
    <row r="84" spans="1:19" ht="75" customHeight="1">
      <c r="A84" s="16">
        <v>62</v>
      </c>
      <c r="B84" s="65" t="s">
        <v>63</v>
      </c>
      <c r="C84" s="65" t="s">
        <v>57</v>
      </c>
      <c r="D84" s="65" t="s">
        <v>60</v>
      </c>
      <c r="E84" s="65" t="s">
        <v>64</v>
      </c>
      <c r="F84" s="70">
        <v>20000</v>
      </c>
      <c r="G84" s="97">
        <v>0</v>
      </c>
      <c r="H84" s="45"/>
      <c r="I84" s="97">
        <f t="shared" si="7"/>
        <v>574</v>
      </c>
      <c r="J84" s="45"/>
      <c r="K84" s="52"/>
      <c r="L84" s="97">
        <f t="shared" si="8"/>
        <v>608</v>
      </c>
      <c r="M84" s="45"/>
      <c r="N84" s="45"/>
      <c r="O84" s="97">
        <v>555</v>
      </c>
      <c r="P84" s="139">
        <v>1737</v>
      </c>
      <c r="Q84" s="140"/>
      <c r="R84" s="73">
        <f t="shared" si="9"/>
        <v>18263</v>
      </c>
      <c r="S84" s="46"/>
    </row>
    <row r="85" spans="1:19" ht="56.25" customHeight="1">
      <c r="A85" s="88">
        <v>63</v>
      </c>
      <c r="B85" s="78" t="s">
        <v>82</v>
      </c>
      <c r="C85" s="78" t="s">
        <v>141</v>
      </c>
      <c r="D85" s="78" t="s">
        <v>142</v>
      </c>
      <c r="E85" s="78" t="s">
        <v>37</v>
      </c>
      <c r="F85" s="79">
        <v>16000</v>
      </c>
      <c r="G85" s="72">
        <v>0</v>
      </c>
      <c r="H85" s="24"/>
      <c r="I85" s="72">
        <v>459.2</v>
      </c>
      <c r="J85" s="24"/>
      <c r="K85" s="24"/>
      <c r="L85" s="118">
        <v>486.4</v>
      </c>
      <c r="M85" s="24"/>
      <c r="N85" s="24"/>
      <c r="O85" s="72">
        <v>375</v>
      </c>
      <c r="P85" s="151">
        <f>(G85+N88+I85+L85+O85)</f>
        <v>1320.6</v>
      </c>
      <c r="Q85" s="151"/>
      <c r="R85" s="73">
        <f t="shared" si="9"/>
        <v>14679.4</v>
      </c>
      <c r="S85" s="30"/>
    </row>
    <row r="86" spans="1:19" ht="56.25" customHeight="1">
      <c r="A86" s="152" t="s">
        <v>66</v>
      </c>
      <c r="B86" s="153"/>
      <c r="C86" s="153"/>
      <c r="D86" s="153"/>
      <c r="E86" s="154"/>
      <c r="F86" s="57"/>
      <c r="G86" s="72"/>
      <c r="H86" s="26"/>
      <c r="I86" s="47"/>
      <c r="J86" s="26"/>
      <c r="K86" s="26"/>
      <c r="L86" s="47"/>
      <c r="M86" s="26"/>
      <c r="N86" s="26"/>
      <c r="O86" s="72"/>
      <c r="P86" s="139"/>
      <c r="Q86" s="140"/>
      <c r="R86" s="73"/>
      <c r="S86" s="31"/>
    </row>
    <row r="87" spans="1:19" ht="56.25" customHeight="1">
      <c r="A87" s="16">
        <v>64</v>
      </c>
      <c r="B87" s="64" t="s">
        <v>67</v>
      </c>
      <c r="C87" s="64" t="s">
        <v>143</v>
      </c>
      <c r="D87" s="64" t="s">
        <v>144</v>
      </c>
      <c r="E87" s="64" t="s">
        <v>37</v>
      </c>
      <c r="F87" s="71">
        <v>55000</v>
      </c>
      <c r="G87" s="72">
        <v>2851.34</v>
      </c>
      <c r="H87" s="53"/>
      <c r="I87" s="47">
        <v>1578.5</v>
      </c>
      <c r="J87" s="53"/>
      <c r="K87" s="53"/>
      <c r="L87" s="47">
        <v>1672</v>
      </c>
      <c r="M87" s="53"/>
      <c r="N87" s="53"/>
      <c r="O87" s="47">
        <v>12626.56</v>
      </c>
      <c r="P87" s="139">
        <v>18436.74</v>
      </c>
      <c r="Q87" s="140"/>
      <c r="R87" s="73">
        <v>36563.26</v>
      </c>
      <c r="S87" s="54"/>
    </row>
    <row r="88" spans="1:19" ht="56.25" customHeight="1">
      <c r="A88" s="44">
        <v>65</v>
      </c>
      <c r="B88" s="65" t="s">
        <v>145</v>
      </c>
      <c r="C88" s="65" t="s">
        <v>143</v>
      </c>
      <c r="D88" s="65" t="s">
        <v>146</v>
      </c>
      <c r="E88" s="65" t="s">
        <v>20</v>
      </c>
      <c r="F88" s="70">
        <v>25000</v>
      </c>
      <c r="G88" s="72">
        <v>0</v>
      </c>
      <c r="H88" s="53"/>
      <c r="I88" s="118">
        <v>717.5</v>
      </c>
      <c r="J88" s="53"/>
      <c r="K88" s="53"/>
      <c r="L88" s="47">
        <v>760</v>
      </c>
      <c r="M88" s="53"/>
      <c r="N88" s="53"/>
      <c r="O88" s="47">
        <v>1107.76</v>
      </c>
      <c r="P88" s="139">
        <v>2585.26</v>
      </c>
      <c r="Q88" s="140"/>
      <c r="R88" s="73">
        <f>(F88-P88)</f>
        <v>22414.739999999998</v>
      </c>
      <c r="S88" s="54"/>
    </row>
    <row r="89" spans="1:19" ht="56.25" customHeight="1">
      <c r="A89" s="44">
        <v>66</v>
      </c>
      <c r="B89" s="65" t="s">
        <v>154</v>
      </c>
      <c r="C89" s="65" t="s">
        <v>143</v>
      </c>
      <c r="D89" s="65" t="s">
        <v>155</v>
      </c>
      <c r="E89" s="65" t="s">
        <v>37</v>
      </c>
      <c r="F89" s="70">
        <v>30000</v>
      </c>
      <c r="G89" s="125">
        <v>0</v>
      </c>
      <c r="H89" s="53"/>
      <c r="I89" s="125">
        <v>861</v>
      </c>
      <c r="J89" s="53"/>
      <c r="K89" s="53"/>
      <c r="L89" s="125">
        <v>912</v>
      </c>
      <c r="M89" s="53"/>
      <c r="N89" s="53"/>
      <c r="O89" s="125">
        <v>1107.76</v>
      </c>
      <c r="P89" s="139">
        <v>2585.26</v>
      </c>
      <c r="Q89" s="140"/>
      <c r="R89" s="73">
        <v>22414.74</v>
      </c>
      <c r="S89" s="106"/>
    </row>
    <row r="90" spans="1:19" ht="56.25" customHeight="1" thickBot="1">
      <c r="A90" s="44">
        <v>67</v>
      </c>
      <c r="B90" s="65" t="s">
        <v>147</v>
      </c>
      <c r="C90" s="65" t="s">
        <v>143</v>
      </c>
      <c r="D90" s="65" t="s">
        <v>146</v>
      </c>
      <c r="E90" s="65" t="s">
        <v>37</v>
      </c>
      <c r="F90" s="70">
        <v>25000</v>
      </c>
      <c r="G90" s="97">
        <v>0</v>
      </c>
      <c r="H90" s="53"/>
      <c r="I90" s="97">
        <v>717.5</v>
      </c>
      <c r="J90" s="53"/>
      <c r="K90" s="53"/>
      <c r="L90" s="97">
        <v>760</v>
      </c>
      <c r="M90" s="53"/>
      <c r="N90" s="53"/>
      <c r="O90" s="97">
        <v>175</v>
      </c>
      <c r="P90" s="139">
        <v>1948</v>
      </c>
      <c r="Q90" s="140"/>
      <c r="R90" s="73">
        <v>28052</v>
      </c>
      <c r="S90" s="106"/>
    </row>
    <row r="91" spans="1:19" ht="56.25" customHeight="1" thickBot="1">
      <c r="A91" s="18"/>
      <c r="B91" s="10" t="s">
        <v>22</v>
      </c>
      <c r="C91" s="10"/>
      <c r="D91" s="10"/>
      <c r="E91" s="12"/>
      <c r="F91" s="122">
        <v>1885000</v>
      </c>
      <c r="G91" s="27"/>
      <c r="H91" s="27"/>
      <c r="I91" s="27"/>
      <c r="J91" s="27"/>
      <c r="K91" s="28"/>
      <c r="L91" s="27"/>
      <c r="M91" s="27"/>
      <c r="N91" s="27"/>
      <c r="O91" s="27"/>
      <c r="P91" s="190"/>
      <c r="Q91" s="191"/>
      <c r="R91" s="27"/>
      <c r="S91" s="32"/>
    </row>
    <row r="92" spans="1:19" ht="56.25" customHeight="1" thickBot="1" thickTop="1">
      <c r="A92" s="19"/>
      <c r="B92" s="11"/>
      <c r="C92" s="11"/>
      <c r="D92" s="11"/>
      <c r="E92" s="13"/>
      <c r="F92" s="14"/>
      <c r="G92" s="4"/>
      <c r="H92" s="4"/>
      <c r="I92" s="37"/>
      <c r="J92" s="37"/>
      <c r="K92" s="38"/>
      <c r="L92" s="37"/>
      <c r="M92" s="4"/>
      <c r="N92" s="4"/>
      <c r="O92" s="37"/>
      <c r="P92" s="37"/>
      <c r="Q92" s="37"/>
      <c r="R92" s="37"/>
      <c r="S92" s="37"/>
    </row>
    <row r="93" spans="1:19" ht="56.25" customHeight="1">
      <c r="A93" s="4"/>
      <c r="B93" s="4"/>
      <c r="C93" s="4"/>
      <c r="D93" s="4"/>
      <c r="E93" s="4"/>
      <c r="F93" s="4"/>
      <c r="G93" s="3"/>
      <c r="H93" s="3"/>
      <c r="I93" s="5"/>
      <c r="J93" s="5"/>
      <c r="K93" s="9"/>
      <c r="L93" s="5"/>
      <c r="M93" s="3"/>
      <c r="N93" s="3"/>
      <c r="O93" s="5"/>
      <c r="P93" s="5"/>
      <c r="Q93" s="5"/>
      <c r="R93" s="5"/>
      <c r="S93" s="5"/>
    </row>
    <row r="94" spans="1:19" ht="56.25" customHeight="1">
      <c r="A94" s="4" t="s">
        <v>1</v>
      </c>
      <c r="B94" s="8"/>
      <c r="C94" s="8"/>
      <c r="D94" s="3"/>
      <c r="E94" s="3"/>
      <c r="F94" s="3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 t="s">
        <v>89</v>
      </c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 t="s">
        <v>12</v>
      </c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 t="s">
        <v>11</v>
      </c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5"/>
      <c r="N97" s="5"/>
      <c r="O97" s="5"/>
      <c r="P97" s="5"/>
      <c r="Q97" s="5"/>
      <c r="R97" s="5"/>
      <c r="S97" s="5"/>
    </row>
    <row r="98" spans="1:19" ht="56.25" customHeight="1">
      <c r="A98" s="3" t="s">
        <v>13</v>
      </c>
      <c r="B98" s="8"/>
      <c r="C98" s="8"/>
      <c r="D98" s="3"/>
      <c r="E98" s="3"/>
      <c r="F98" s="3"/>
      <c r="G98" s="96"/>
      <c r="H98" s="96"/>
      <c r="I98" s="96"/>
      <c r="J98" s="96"/>
      <c r="K98" s="96"/>
      <c r="L98" s="5"/>
      <c r="M98" s="5"/>
      <c r="N98" s="5"/>
      <c r="O98" s="5"/>
      <c r="P98" s="5"/>
      <c r="Q98" s="5"/>
      <c r="R98" s="5"/>
      <c r="S98" s="5"/>
    </row>
    <row r="99" spans="1:19" ht="56.25" customHeight="1">
      <c r="A99" s="96" t="s">
        <v>23</v>
      </c>
      <c r="B99" s="96"/>
      <c r="C99" s="96"/>
      <c r="D99" s="96"/>
      <c r="E99" s="96"/>
      <c r="F99" s="96"/>
      <c r="G99" s="101"/>
      <c r="H99" s="101"/>
      <c r="I99" s="101"/>
      <c r="J99" s="101"/>
      <c r="K99" s="101"/>
      <c r="L99" s="5"/>
      <c r="M99" s="5"/>
      <c r="N99" s="5"/>
      <c r="O99" s="5"/>
      <c r="P99" s="5"/>
      <c r="Q99" s="5"/>
      <c r="R99" s="5"/>
      <c r="S99" s="5"/>
    </row>
    <row r="100" spans="1:19" ht="56.25" customHeight="1">
      <c r="A100" s="101"/>
      <c r="B100" s="101"/>
      <c r="C100" s="101"/>
      <c r="D100" s="101"/>
      <c r="E100" s="101"/>
      <c r="F100" s="101"/>
      <c r="G100" s="3"/>
      <c r="H100" s="3"/>
      <c r="I100" s="5"/>
      <c r="J100" s="5"/>
      <c r="K100" s="3"/>
      <c r="L100" s="5"/>
      <c r="M100" s="5"/>
      <c r="N100" s="5"/>
      <c r="O100" s="5"/>
      <c r="P100" s="5"/>
      <c r="Q100" s="5"/>
      <c r="R100" s="5"/>
      <c r="S100" s="5"/>
    </row>
    <row r="101" spans="1:19" ht="56.25" customHeight="1">
      <c r="A101" s="3"/>
      <c r="B101" s="8"/>
      <c r="C101" s="8"/>
      <c r="D101" s="3"/>
      <c r="E101" s="3"/>
      <c r="F101" s="3"/>
      <c r="G101" s="3"/>
      <c r="H101" s="3"/>
      <c r="I101" s="5"/>
      <c r="J101" s="5"/>
      <c r="K101" s="3"/>
      <c r="L101" s="5"/>
      <c r="M101" s="5"/>
      <c r="N101" s="5"/>
      <c r="O101" s="5"/>
      <c r="P101" s="5"/>
      <c r="Q101" s="5"/>
      <c r="R101" s="5"/>
      <c r="S101" s="5"/>
    </row>
    <row r="102" spans="1:19" ht="56.25" customHeight="1">
      <c r="A102" s="3"/>
      <c r="B102" s="8"/>
      <c r="C102" s="8"/>
      <c r="D102" s="3"/>
      <c r="E102" s="3"/>
      <c r="F102" s="3"/>
      <c r="G102" s="3"/>
      <c r="H102" s="3"/>
      <c r="I102" s="5"/>
      <c r="J102" s="5"/>
      <c r="K102" s="3"/>
      <c r="L102" s="5"/>
      <c r="M102" s="3"/>
      <c r="N102" s="3"/>
      <c r="O102" s="5"/>
      <c r="P102" s="5"/>
      <c r="Q102" s="5"/>
      <c r="R102" s="5"/>
      <c r="S102" s="5"/>
    </row>
    <row r="103" spans="1:19" ht="56.25" customHeight="1">
      <c r="A103" s="4"/>
      <c r="B103" s="8"/>
      <c r="C103" s="8"/>
      <c r="D103" s="3"/>
      <c r="E103" s="3"/>
      <c r="F103" s="3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1:19" ht="56.25" customHeight="1">
      <c r="A104" s="100"/>
      <c r="B104" s="100"/>
      <c r="C104" s="100"/>
      <c r="D104" s="100"/>
      <c r="E104" s="100"/>
      <c r="F104" s="100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</row>
    <row r="105" spans="1:19" ht="56.25" customHeight="1">
      <c r="A105" s="99"/>
      <c r="B105" s="99"/>
      <c r="C105" s="99"/>
      <c r="D105" s="99"/>
      <c r="E105" s="99"/>
      <c r="F105" s="99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1:19" ht="56.25" customHeight="1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1:19" ht="56.25" customHeight="1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1:19" ht="56.25" customHeight="1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1:19" ht="56.25" customHeight="1">
      <c r="A109" s="98"/>
      <c r="B109" s="98"/>
      <c r="C109" s="98"/>
      <c r="D109" s="98"/>
      <c r="E109" s="98"/>
      <c r="F109" s="98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56.25" customHeight="1">
      <c r="A116" s="20"/>
      <c r="B116" s="7"/>
      <c r="C116" s="7"/>
      <c r="D116" s="7"/>
      <c r="E116" s="7"/>
      <c r="F116" s="7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56.25" customHeight="1">
      <c r="A117" s="20"/>
      <c r="B117" s="7"/>
      <c r="C117" s="7"/>
      <c r="D117" s="7"/>
      <c r="E117" s="7"/>
      <c r="F117" s="7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56.25" customHeight="1">
      <c r="A118" s="20"/>
      <c r="B118" s="7"/>
      <c r="C118" s="7"/>
      <c r="D118" s="7"/>
      <c r="E118" s="7"/>
      <c r="F118" s="7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56.25" customHeight="1">
      <c r="A119" s="20"/>
      <c r="B119" s="7"/>
      <c r="C119" s="7"/>
      <c r="D119" s="7"/>
      <c r="E119" s="7"/>
      <c r="F119" s="7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56.25" customHeight="1">
      <c r="A120" s="20"/>
      <c r="B120" s="7"/>
      <c r="C120" s="7"/>
      <c r="D120" s="7"/>
      <c r="E120" s="7"/>
      <c r="F120" s="7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6" ht="56.25" customHeight="1">
      <c r="A121" s="20"/>
      <c r="B121" s="7"/>
      <c r="C121" s="7"/>
      <c r="D121" s="7"/>
      <c r="E121" s="7"/>
      <c r="F121" s="7"/>
    </row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/>
    <row r="136" ht="56.25" customHeight="1"/>
    <row r="137" ht="56.25" customHeight="1"/>
    <row r="138" ht="56.25" customHeight="1"/>
    <row r="139" ht="56.25" customHeight="1"/>
    <row r="140" ht="56.25" customHeight="1" thickBot="1"/>
    <row r="141" ht="56.25" customHeight="1">
      <c r="A141" s="21"/>
    </row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  <row r="551" ht="56.25" customHeight="1"/>
    <row r="552" ht="56.25" customHeight="1"/>
    <row r="553" ht="56.25" customHeight="1"/>
    <row r="554" ht="56.25" customHeight="1"/>
    <row r="555" ht="56.25" customHeight="1"/>
  </sheetData>
  <sheetProtection/>
  <mergeCells count="104">
    <mergeCell ref="P88:Q88"/>
    <mergeCell ref="P49:Q49"/>
    <mergeCell ref="P91:Q91"/>
    <mergeCell ref="P90:Q90"/>
    <mergeCell ref="P48:Q48"/>
    <mergeCell ref="P86:Q86"/>
    <mergeCell ref="P85:Q85"/>
    <mergeCell ref="P87:Q87"/>
    <mergeCell ref="P69:Q69"/>
    <mergeCell ref="P66:Q66"/>
    <mergeCell ref="P72:Q72"/>
    <mergeCell ref="P67:Q67"/>
    <mergeCell ref="P68:Q68"/>
    <mergeCell ref="P50:Q50"/>
    <mergeCell ref="P56:Q56"/>
    <mergeCell ref="P51:Q51"/>
    <mergeCell ref="P64:Q64"/>
    <mergeCell ref="P57:Q57"/>
    <mergeCell ref="A58:E58"/>
    <mergeCell ref="A63:E63"/>
    <mergeCell ref="P22:Q22"/>
    <mergeCell ref="P23:Q23"/>
    <mergeCell ref="P58:Q58"/>
    <mergeCell ref="P61:Q61"/>
    <mergeCell ref="P24:Q24"/>
    <mergeCell ref="P25:Q25"/>
    <mergeCell ref="P47:Q47"/>
    <mergeCell ref="P59:Q59"/>
    <mergeCell ref="P26:Q26"/>
    <mergeCell ref="P12:Q12"/>
    <mergeCell ref="L13:M13"/>
    <mergeCell ref="P19:Q19"/>
    <mergeCell ref="R12:R14"/>
    <mergeCell ref="S12:S14"/>
    <mergeCell ref="O13:O14"/>
    <mergeCell ref="P16:Q16"/>
    <mergeCell ref="P21:Q21"/>
    <mergeCell ref="A9:S9"/>
    <mergeCell ref="L14:M14"/>
    <mergeCell ref="F12:F14"/>
    <mergeCell ref="G12:G14"/>
    <mergeCell ref="N13:N14"/>
    <mergeCell ref="K13:K14"/>
    <mergeCell ref="I14:J14"/>
    <mergeCell ref="P13:Q14"/>
    <mergeCell ref="P28:Q28"/>
    <mergeCell ref="P31:Q31"/>
    <mergeCell ref="P17:Q17"/>
    <mergeCell ref="A6:S6"/>
    <mergeCell ref="H12:H14"/>
    <mergeCell ref="B12:B14"/>
    <mergeCell ref="A12:A14"/>
    <mergeCell ref="A7:S7"/>
    <mergeCell ref="I13:J13"/>
    <mergeCell ref="I12:O12"/>
    <mergeCell ref="P83:Q83"/>
    <mergeCell ref="P54:Q54"/>
    <mergeCell ref="P35:Q35"/>
    <mergeCell ref="P36:Q36"/>
    <mergeCell ref="P29:Q29"/>
    <mergeCell ref="P37:Q37"/>
    <mergeCell ref="P42:Q42"/>
    <mergeCell ref="P73:Q73"/>
    <mergeCell ref="P65:Q65"/>
    <mergeCell ref="P46:Q46"/>
    <mergeCell ref="B15:F15"/>
    <mergeCell ref="P33:Q33"/>
    <mergeCell ref="P62:Q62"/>
    <mergeCell ref="P60:Q60"/>
    <mergeCell ref="P55:Q55"/>
    <mergeCell ref="P20:Q20"/>
    <mergeCell ref="P18:Q18"/>
    <mergeCell ref="A21:F21"/>
    <mergeCell ref="B16:F16"/>
    <mergeCell ref="P27:Q27"/>
    <mergeCell ref="A86:E86"/>
    <mergeCell ref="A75:E75"/>
    <mergeCell ref="A69:E69"/>
    <mergeCell ref="P84:Q84"/>
    <mergeCell ref="P75:Q75"/>
    <mergeCell ref="P79:Q79"/>
    <mergeCell ref="P80:Q80"/>
    <mergeCell ref="P81:Q81"/>
    <mergeCell ref="P78:Q78"/>
    <mergeCell ref="P82:Q82"/>
    <mergeCell ref="P89:Q89"/>
    <mergeCell ref="P30:Q30"/>
    <mergeCell ref="P53:Q53"/>
    <mergeCell ref="P44:Q44"/>
    <mergeCell ref="P34:Q34"/>
    <mergeCell ref="P32:Q32"/>
    <mergeCell ref="P45:Q45"/>
    <mergeCell ref="P63:Q63"/>
    <mergeCell ref="P52:Q52"/>
    <mergeCell ref="P77:Q77"/>
    <mergeCell ref="P38:Q38"/>
    <mergeCell ref="P39:Q39"/>
    <mergeCell ref="P40:Q40"/>
    <mergeCell ref="P41:Q41"/>
    <mergeCell ref="P43:Q43"/>
    <mergeCell ref="P70:Q70"/>
    <mergeCell ref="P74:Q74"/>
    <mergeCell ref="P76:Q76"/>
    <mergeCell ref="P71:Q71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2013-03-13T19:00:22Z</cp:lastPrinted>
  <dcterms:created xsi:type="dcterms:W3CDTF">2006-07-11T17:39:34Z</dcterms:created>
  <dcterms:modified xsi:type="dcterms:W3CDTF">2017-11-08T19:32:25Z</dcterms:modified>
  <cp:category/>
  <cp:version/>
  <cp:contentType/>
  <cp:contentStatus/>
</cp:coreProperties>
</file>