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Octubre\Datos A\"/>
    </mc:Choice>
  </mc:AlternateContent>
  <xr:revisionPtr revIDLastSave="0" documentId="8_{86E25ECD-406A-4EF2-BEB7-E7A46EA0178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Fija!$A$12:$N$95</definedName>
    <definedName name="_xlnm.Print_Area" localSheetId="0">Fija!$A$1:$N$105</definedName>
    <definedName name="_xlnm.Print_Area" localSheetId="1">'Temporales '!$A$1:$P$41</definedName>
    <definedName name="_xlnm.Print_Titles" localSheetId="0">Fija!$1:$12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7" l="1"/>
  <c r="K18" i="17"/>
  <c r="I18" i="17"/>
  <c r="J17" i="17"/>
  <c r="J16" i="17"/>
  <c r="L27" i="13"/>
  <c r="J27" i="13"/>
  <c r="L26" i="13"/>
  <c r="J26" i="13"/>
  <c r="N26" i="13" l="1"/>
  <c r="P26" i="13" s="1"/>
  <c r="N27" i="13"/>
  <c r="P27" i="13" s="1"/>
  <c r="N17" i="17"/>
  <c r="P17" i="17" s="1"/>
  <c r="L18" i="17"/>
  <c r="N16" i="17"/>
  <c r="P16" i="17" s="1"/>
  <c r="J18" i="17"/>
  <c r="N18" i="17" l="1"/>
  <c r="P18" i="17" s="1"/>
  <c r="M29" i="13" l="1"/>
  <c r="K29" i="13"/>
  <c r="I29" i="13"/>
  <c r="L28" i="13"/>
  <c r="J28" i="13"/>
  <c r="N28" i="13" s="1"/>
  <c r="P28" i="13" s="1"/>
  <c r="L25" i="13"/>
  <c r="J25" i="13"/>
  <c r="L24" i="13"/>
  <c r="J24" i="13"/>
  <c r="L23" i="13"/>
  <c r="J23" i="13"/>
  <c r="N23" i="13" s="1"/>
  <c r="P23" i="13" s="1"/>
  <c r="L22" i="13"/>
  <c r="J22" i="13"/>
  <c r="L21" i="13"/>
  <c r="J21" i="13"/>
  <c r="N21" i="13" s="1"/>
  <c r="P21" i="13" s="1"/>
  <c r="L20" i="13"/>
  <c r="J20" i="13"/>
  <c r="N20" i="13" s="1"/>
  <c r="P20" i="13" s="1"/>
  <c r="L19" i="13"/>
  <c r="N19" i="13" s="1"/>
  <c r="P19" i="13" s="1"/>
  <c r="J19" i="13"/>
  <c r="L18" i="13"/>
  <c r="J18" i="13"/>
  <c r="L17" i="13"/>
  <c r="J17" i="13"/>
  <c r="L16" i="13"/>
  <c r="J16" i="13"/>
  <c r="L15" i="13"/>
  <c r="J15" i="13"/>
  <c r="J29" i="13" l="1"/>
  <c r="N18" i="13"/>
  <c r="P18" i="13" s="1"/>
  <c r="N16" i="13"/>
  <c r="P16" i="13" s="1"/>
  <c r="N17" i="13"/>
  <c r="P17" i="13" s="1"/>
  <c r="N22" i="13"/>
  <c r="P22" i="13" s="1"/>
  <c r="N25" i="13"/>
  <c r="P25" i="13" s="1"/>
  <c r="N15" i="13"/>
  <c r="P15" i="13" s="1"/>
  <c r="P29" i="13" s="1"/>
  <c r="N24" i="13"/>
  <c r="P24" i="13" s="1"/>
  <c r="L29" i="13"/>
  <c r="N29" i="13" l="1"/>
  <c r="J36" i="12"/>
  <c r="H36" i="12"/>
  <c r="J35" i="12" l="1"/>
  <c r="H35" i="12"/>
  <c r="J66" i="12"/>
  <c r="H66" i="12"/>
  <c r="J14" i="12"/>
  <c r="H14" i="12"/>
  <c r="L35" i="12" l="1"/>
  <c r="N35" i="12" s="1"/>
  <c r="L66" i="12"/>
  <c r="N66" i="12" s="1"/>
  <c r="L14" i="12"/>
  <c r="N14" i="12" s="1"/>
  <c r="K28" i="15" l="1"/>
  <c r="J28" i="15"/>
  <c r="I28" i="15"/>
  <c r="H28" i="15"/>
  <c r="G28" i="15"/>
  <c r="L27" i="15"/>
  <c r="N27" i="15" s="1"/>
  <c r="L26" i="15"/>
  <c r="N26" i="15" s="1"/>
  <c r="L25" i="15"/>
  <c r="N25" i="15" s="1"/>
  <c r="L24" i="15"/>
  <c r="N24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L16" i="15"/>
  <c r="N16" i="15" s="1"/>
  <c r="L28" i="15" l="1"/>
  <c r="N17" i="15"/>
  <c r="N28" i="15" s="1"/>
  <c r="H87" i="12"/>
  <c r="L87" i="12" s="1"/>
  <c r="N87" i="12" s="1"/>
  <c r="H86" i="12"/>
  <c r="L86" i="12" s="1"/>
  <c r="N86" i="12" s="1"/>
  <c r="J79" i="12"/>
  <c r="H79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9" i="12"/>
  <c r="N79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5" i="12" l="1"/>
  <c r="I95" i="12"/>
  <c r="G95" i="12"/>
  <c r="J94" i="12"/>
  <c r="H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H72" i="12"/>
  <c r="J71" i="12"/>
  <c r="H71" i="12"/>
  <c r="J70" i="12"/>
  <c r="H70" i="12"/>
  <c r="H69" i="12"/>
  <c r="L69" i="12" s="1"/>
  <c r="N69" i="12" s="1"/>
  <c r="H68" i="12"/>
  <c r="L68" i="12" s="1"/>
  <c r="N68" i="12" s="1"/>
  <c r="J67" i="12"/>
  <c r="H6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90" i="12"/>
  <c r="N90" i="12" s="1"/>
  <c r="L54" i="12"/>
  <c r="N54" i="12" s="1"/>
  <c r="L56" i="12"/>
  <c r="N56" i="12" s="1"/>
  <c r="L67" i="12"/>
  <c r="N67" i="12" s="1"/>
  <c r="L74" i="12"/>
  <c r="N74" i="12" s="1"/>
  <c r="L77" i="12"/>
  <c r="N77" i="12" s="1"/>
  <c r="L72" i="12"/>
  <c r="N72" i="12" s="1"/>
  <c r="L46" i="12"/>
  <c r="N46" i="12" s="1"/>
  <c r="L38" i="12"/>
  <c r="N38" i="12" s="1"/>
  <c r="L47" i="12"/>
  <c r="N47" i="12" s="1"/>
  <c r="L51" i="12"/>
  <c r="N51" i="12" s="1"/>
  <c r="L82" i="12"/>
  <c r="N82" i="12" s="1"/>
  <c r="L91" i="12"/>
  <c r="N91" i="12" s="1"/>
  <c r="L23" i="12"/>
  <c r="N23" i="12" s="1"/>
  <c r="L45" i="12"/>
  <c r="N45" i="12" s="1"/>
  <c r="L89" i="12"/>
  <c r="N89" i="12" s="1"/>
  <c r="L94" i="12"/>
  <c r="N94" i="12" s="1"/>
  <c r="L71" i="12"/>
  <c r="N71" i="12" s="1"/>
  <c r="L17" i="12"/>
  <c r="N17" i="12" s="1"/>
  <c r="L20" i="12"/>
  <c r="N20" i="12" s="1"/>
  <c r="L53" i="12"/>
  <c r="N53" i="12" s="1"/>
  <c r="L73" i="12"/>
  <c r="N73" i="12" s="1"/>
  <c r="L76" i="12"/>
  <c r="N76" i="12" s="1"/>
  <c r="L50" i="12"/>
  <c r="N50" i="12" s="1"/>
  <c r="H95" i="12"/>
  <c r="L13" i="12"/>
  <c r="N13" i="12" s="1"/>
  <c r="L22" i="12"/>
  <c r="N22" i="12" s="1"/>
  <c r="L55" i="12"/>
  <c r="N55" i="12" s="1"/>
  <c r="L40" i="12"/>
  <c r="N40" i="12" s="1"/>
  <c r="L70" i="12"/>
  <c r="N70" i="12" s="1"/>
  <c r="L80" i="12"/>
  <c r="N80" i="12" s="1"/>
  <c r="L16" i="12"/>
  <c r="N16" i="12" s="1"/>
  <c r="L25" i="12"/>
  <c r="N25" i="12" s="1"/>
  <c r="L75" i="12"/>
  <c r="N75" i="12" s="1"/>
  <c r="L88" i="12"/>
  <c r="N88" i="12" s="1"/>
  <c r="L92" i="12"/>
  <c r="N92" i="12" s="1"/>
  <c r="L19" i="12"/>
  <c r="N19" i="12" s="1"/>
  <c r="L39" i="12"/>
  <c r="N39" i="12" s="1"/>
  <c r="L44" i="12"/>
  <c r="N44" i="12" s="1"/>
  <c r="L78" i="12"/>
  <c r="N78" i="12" s="1"/>
  <c r="N93" i="12"/>
  <c r="J95" i="12"/>
  <c r="L95" i="12" l="1"/>
  <c r="N95" i="12" s="1"/>
</calcChain>
</file>

<file path=xl/sharedStrings.xml><?xml version="1.0" encoding="utf-8"?>
<sst xmlns="http://schemas.openxmlformats.org/spreadsheetml/2006/main" count="630" uniqueCount="232">
  <si>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</si>
  <si>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</si>
  <si>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</si>
  <si>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</si>
  <si>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</si>
  <si>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</si>
  <si>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</si>
  <si>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</si>
  <si>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</si>
  <si>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</si>
  <si>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</si>
  <si>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</si>
  <si>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</si>
  <si>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</si>
  <si>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</si>
  <si>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</si>
  <si>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</si>
  <si>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</si>
  <si>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</si>
  <si>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</si>
  <si>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</si>
  <si>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</si>
  <si>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</si>
  <si>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</si>
  <si>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</si>
  <si>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</si>
  <si>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</si>
  <si>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</si>
  <si>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</si>
  <si>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</si>
  <si>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</si>
  <si>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</si>
  <si>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</si>
  <si>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</si>
  <si>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</si>
  <si>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</si>
  <si>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</si>
  <si>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</si>
  <si>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</si>
  <si>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</si>
  <si>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</si>
  <si>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</si>
  <si>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</si>
  <si>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</si>
  <si>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</si>
  <si>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</si>
  <si>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</si>
  <si>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</si>
  <si>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</si>
  <si>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</si>
  <si>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</si>
  <si>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</si>
  <si>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</si>
  <si>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</si>
  <si>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</si>
  <si>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</si>
  <si>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</si>
  <si>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</si>
  <si>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</si>
  <si>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</si>
  <si>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</si>
  <si>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</si>
  <si>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</si>
  <si>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</si>
  <si>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</si>
  <si>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</si>
  <si>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</si>
  <si>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</si>
  <si>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</si>
  <si>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</si>
  <si>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</si>
  <si>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</si>
  <si>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</si>
  <si>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</si>
  <si>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</si>
  <si>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</si>
  <si>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</si>
  <si>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</si>
  <si>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</si>
  <si>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</si>
  <si>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</si>
  <si>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</si>
  <si>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</si>
  <si>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</si>
  <si>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</si>
  <si>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</si>
  <si>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</si>
  <si>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</si>
  <si>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</si>
  <si>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</si>
  <si>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</si>
  <si>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</si>
  <si>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</si>
  <si>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</si>
  <si>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</si>
  <si>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</si>
  <si>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</si>
  <si>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</si>
  <si>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</si>
  <si>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</si>
  <si>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</si>
  <si>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</si>
  <si>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</si>
  <si>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</si>
  <si>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</si>
  <si>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</si>
  <si>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</si>
  <si>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</si>
  <si>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</si>
  <si>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</si>
  <si>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</si>
  <si>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</si>
  <si>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</si>
  <si>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</si>
  <si>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</si>
  <si>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</si>
  <si>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</si>
  <si>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</si>
  <si>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</si>
  <si>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</si>
  <si>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</si>
  <si>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</si>
  <si>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</si>
  <si>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</si>
  <si>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</si>
  <si>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</si>
  <si>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</si>
  <si>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</si>
  <si>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</si>
  <si>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</si>
  <si>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</si>
  <si>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</si>
  <si>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</si>
  <si>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</si>
  <si>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</si>
  <si>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</si>
  <si>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</si>
  <si>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</si>
  <si>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</si>
  <si>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</si>
  <si>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</si>
  <si>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</si>
  <si>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</si>
  <si>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</si>
  <si>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</si>
  <si>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</si>
  <si>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</si>
  <si>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</si>
  <si>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</si>
  <si>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</si>
  <si>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</si>
  <si>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</si>
  <si>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</si>
  <si>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</si>
  <si>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</si>
  <si>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</si>
  <si>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</si>
  <si>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</si>
  <si>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</si>
  <si>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</si>
  <si>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</si>
  <si>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</si>
  <si>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</si>
  <si>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</si>
  <si>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</si>
  <si>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</si>
  <si>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</si>
  <si>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</si>
  <si>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</si>
  <si>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</si>
  <si>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</si>
  <si>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</si>
  <si>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</si>
  <si>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</si>
  <si>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</si>
  <si>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</si>
  <si>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</si>
  <si>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</si>
  <si>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</si>
  <si>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</si>
  <si>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</si>
  <si>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</si>
  <si>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</si>
  <si>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</si>
  <si>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</si>
  <si>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</si>
  <si>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</si>
  <si>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</si>
  <si>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</si>
  <si>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</si>
  <si>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</si>
  <si>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</si>
  <si>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</si>
  <si>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</si>
  <si>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</si>
  <si>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</si>
  <si>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</si>
  <si>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</si>
  <si>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</si>
  <si>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</si>
  <si>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</si>
  <si>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</si>
  <si>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</si>
  <si>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</si>
  <si>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</si>
  <si>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</si>
  <si>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</si>
  <si>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</si>
  <si>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</si>
  <si>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</si>
  <si>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</si>
  <si>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</si>
  <si>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</si>
  <si>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</si>
  <si>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</si>
  <si>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</si>
  <si>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t xml:space="preserve">Rovert Aneuris Peña Padilla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</si>
  <si>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</si>
  <si>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</si>
  <si>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</si>
  <si>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</si>
  <si>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</si>
  <si>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</si>
  <si>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</si>
  <si>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</si>
  <si>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</si>
  <si>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</si>
  <si>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>Sheyling Marie Alvarado Chia</t>
  </si>
  <si>
    <r>
      <t>Correspondiente al Mes de</t>
    </r>
    <r>
      <rPr>
        <b/>
        <sz val="16"/>
        <rFont val="Arial"/>
        <family val="2"/>
      </rPr>
      <t xml:space="preserve"> Octubre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2025</t>
    </r>
  </si>
  <si>
    <t>Correspondiente al Mes de Octubre del Año 2025</t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</si>
  <si>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Octubre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</si>
  <si>
    <r>
      <t>Correspondiente al Mes de</t>
    </r>
    <r>
      <rPr>
        <b/>
        <sz val="18"/>
        <rFont val="Arial"/>
        <family val="2"/>
      </rPr>
      <t xml:space="preserve"> Octubre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</si>
</sst>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21" fillId="0" borderId="7" xfId="0" applyFont="1" applyBorder="1"/>
    <xf numFmtId="0" fontId="21" fillId="0" borderId="0" xfId="0" applyFont="1"/>
    <xf numFmtId="0" fontId="22" fillId="0" borderId="7" xfId="0" applyFont="1" applyBorder="1"/>
    <xf numFmtId="0" fontId="21" fillId="0" borderId="8" xfId="0" applyFont="1" applyBorder="1"/>
    <xf numFmtId="0" fontId="23" fillId="5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horizontal="center" vertical="center"/>
    </xf>
    <xf numFmtId="164" fontId="2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14" fontId="20" fillId="0" borderId="1" xfId="1" applyNumberFormat="1" applyFont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20" fillId="0" borderId="1" xfId="1" applyNumberFormat="1" applyFont="1" applyBorder="1" applyAlignment="1">
      <alignment horizontal="center" vertical="center" wrapText="1"/>
    </xf>
    <xf numFmtId="0" fontId="28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6" fillId="0" borderId="0" xfId="0" applyFont="1"/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20" fillId="5" borderId="0" xfId="1" applyNumberFormat="1" applyFont="1" applyFill="1" applyAlignment="1">
      <alignment horizontal="center" vertical="center"/>
    </xf>
    <xf numFmtId="0" fontId="27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4" fillId="5" borderId="2" xfId="1" applyNumberFormat="1" applyFont="1" applyFill="1" applyBorder="1" applyAlignment="1">
      <alignment horizontal="center" vertical="center"/>
    </xf>
    <xf numFmtId="4" fontId="24" fillId="5" borderId="3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4" fontId="23" fillId="5" borderId="1" xfId="1" applyNumberFormat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 wrapText="1"/>
    </xf>
    <xf numFmtId="4" fontId="24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16" fillId="6" borderId="0" xfId="0" applyFont="1" applyFill="1"/>
    <xf numFmtId="0" fontId="23" fillId="4" borderId="0" xfId="1" applyFont="1" applyFill="1" applyBorder="1" applyAlignment="1">
      <alignment horizontal="center" vertical="center" wrapText="1"/>
    </xf>
    <xf numFmtId="164" fontId="23" fillId="4" borderId="0" xfId="1" applyNumberFormat="1" applyFont="1" applyFill="1" applyBorder="1" applyAlignment="1">
      <alignment horizontal="center" vertical="center"/>
    </xf>
    <xf numFmtId="4" fontId="23" fillId="5" borderId="0" xfId="1" applyNumberFormat="1" applyFont="1" applyFill="1" applyBorder="1" applyAlignment="1">
      <alignment horizontal="center" vertical="center"/>
    </xf>
  </cellXfs>
  <cellStyles count="6">
    <cellStyle name="Millares 2" xfId="3" xr:uid="{00000000-0005-0000-0000-000000000000}"/>
    <cellStyle name="Millares 3" xfId="2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56696</xdr:colOff>
      <xdr:row>4</xdr:row>
      <xdr:rowOff>31750</xdr:rowOff>
    </xdr:from>
    <xdr:to>
      <xdr:col>6</xdr:col>
      <xdr:colOff>1027754</xdr:colOff>
      <xdr:row>10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7422696" y="857250"/>
          <a:ext cx="4384183" cy="138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7</xdr:col>
      <xdr:colOff>1489984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zoomScale="62" zoomScaleNormal="62" zoomScaleSheetLayoutView="51" workbookViewId="0">
      <pane ySplit="12" topLeftCell="A84" activePane="bottomLeft" state="frozen"/>
      <selection pane="bottomLeft" activeCell="H102" sqref="H102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3"/>
    <col min="13" max="13" width="21.28515625" style="13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1"/>
      <c r="N1" s="14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11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/>
      <c r="M3" s="11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1"/>
      <c r="M4" s="11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  <c r="N5" s="2"/>
    </row>
    <row r="6" spans="1:14" ht="19.5" x14ac:dyDescent="0.2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ht="18.75" x14ac:dyDescent="0.25">
      <c r="A7" s="99" t="s">
        <v>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2"/>
      <c r="M8" s="12"/>
      <c r="N8" s="3"/>
    </row>
    <row r="9" spans="1:14" ht="23.25" x14ac:dyDescent="0.25">
      <c r="A9" s="100" t="s">
        <v>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23.25" x14ac:dyDescent="0.25">
      <c r="A10" s="101" t="s">
        <v>231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ht="23.25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s="38" customFormat="1" ht="36.75" customHeight="1" x14ac:dyDescent="0.25">
      <c r="A12" s="8" t="s">
        <v>90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27" t="s">
        <v>91</v>
      </c>
      <c r="I12" s="27" t="s">
        <v>92</v>
      </c>
      <c r="J12" s="27" t="s">
        <v>93</v>
      </c>
      <c r="K12" s="27" t="s">
        <v>94</v>
      </c>
      <c r="L12" s="102" t="s">
        <v>95</v>
      </c>
      <c r="M12" s="103"/>
      <c r="N12" s="27" t="s">
        <v>5</v>
      </c>
    </row>
    <row r="13" spans="1:14" s="38" customFormat="1" ht="31.5" customHeight="1" x14ac:dyDescent="0.25">
      <c r="A13" s="28">
        <v>1</v>
      </c>
      <c r="B13" s="28" t="s">
        <v>157</v>
      </c>
      <c r="C13" s="29" t="s">
        <v>46</v>
      </c>
      <c r="D13" s="28" t="s">
        <v>140</v>
      </c>
      <c r="E13" s="28" t="s">
        <v>77</v>
      </c>
      <c r="F13" s="30" t="s">
        <v>20</v>
      </c>
      <c r="G13" s="30">
        <v>80000</v>
      </c>
      <c r="H13" s="92">
        <f t="shared" ref="H13" si="0">G13*0.0287</f>
        <v>2296</v>
      </c>
      <c r="I13" s="92">
        <v>7400.87</v>
      </c>
      <c r="J13" s="92">
        <f t="shared" ref="J13" si="1">G13*3.04%</f>
        <v>2432</v>
      </c>
      <c r="K13" s="92">
        <v>325</v>
      </c>
      <c r="L13" s="93">
        <f t="shared" ref="L13" si="2">H13+I13+J13+K13</f>
        <v>12453.869999999999</v>
      </c>
      <c r="M13" s="94"/>
      <c r="N13" s="22">
        <f t="shared" ref="N13:N95" si="3">G13-L13</f>
        <v>67546.13</v>
      </c>
    </row>
    <row r="14" spans="1:14" s="38" customFormat="1" ht="30.75" customHeight="1" x14ac:dyDescent="0.25">
      <c r="A14" s="28">
        <v>2</v>
      </c>
      <c r="B14" s="29" t="s">
        <v>75</v>
      </c>
      <c r="C14" s="29" t="s">
        <v>46</v>
      </c>
      <c r="D14" s="29" t="s">
        <v>158</v>
      </c>
      <c r="E14" s="29" t="s">
        <v>77</v>
      </c>
      <c r="F14" s="30" t="s">
        <v>13</v>
      </c>
      <c r="G14" s="30">
        <v>80000</v>
      </c>
      <c r="H14" s="92">
        <f t="shared" ref="H14" si="4">G14*0.0287</f>
        <v>2296</v>
      </c>
      <c r="I14" s="92">
        <v>7400.87</v>
      </c>
      <c r="J14" s="92">
        <f t="shared" ref="J14" si="5">G14*3.04%</f>
        <v>2432</v>
      </c>
      <c r="K14" s="92">
        <v>425</v>
      </c>
      <c r="L14" s="93">
        <f t="shared" ref="L14" si="6">H14+I14+J14+K14</f>
        <v>12553.869999999999</v>
      </c>
      <c r="M14" s="94"/>
      <c r="N14" s="22">
        <f t="shared" ref="N14" si="7">G14-L14</f>
        <v>67446.13</v>
      </c>
    </row>
    <row r="15" spans="1:14" s="38" customFormat="1" ht="41.25" customHeight="1" x14ac:dyDescent="0.25">
      <c r="A15" s="28">
        <v>3</v>
      </c>
      <c r="B15" s="28" t="s">
        <v>72</v>
      </c>
      <c r="C15" s="29" t="s">
        <v>149</v>
      </c>
      <c r="D15" s="28" t="s">
        <v>159</v>
      </c>
      <c r="E15" s="28" t="s">
        <v>12</v>
      </c>
      <c r="F15" s="31" t="s">
        <v>13</v>
      </c>
      <c r="G15" s="30">
        <v>115000</v>
      </c>
      <c r="H15" s="92">
        <f t="shared" ref="H15" si="8">G15*0.0287</f>
        <v>3300.5</v>
      </c>
      <c r="I15" s="92">
        <v>15633.74</v>
      </c>
      <c r="J15" s="92">
        <f t="shared" ref="J15" si="9">G15*3.04%</f>
        <v>3496</v>
      </c>
      <c r="K15" s="92">
        <v>1151.5</v>
      </c>
      <c r="L15" s="93">
        <f t="shared" ref="L15:L29" si="10">H15+I15+J15+K15</f>
        <v>23581.739999999998</v>
      </c>
      <c r="M15" s="94"/>
      <c r="N15" s="22">
        <f t="shared" si="3"/>
        <v>91418.260000000009</v>
      </c>
    </row>
    <row r="16" spans="1:14" s="38" customFormat="1" ht="31.5" customHeight="1" x14ac:dyDescent="0.25">
      <c r="A16" s="28">
        <v>4</v>
      </c>
      <c r="B16" s="28" t="s">
        <v>141</v>
      </c>
      <c r="C16" s="29" t="s">
        <v>160</v>
      </c>
      <c r="D16" s="28" t="s">
        <v>161</v>
      </c>
      <c r="E16" s="28" t="s">
        <v>12</v>
      </c>
      <c r="F16" s="30" t="s">
        <v>13</v>
      </c>
      <c r="G16" s="30">
        <v>95000</v>
      </c>
      <c r="H16" s="92">
        <f t="shared" ref="H16:H77" si="11">G16*0.0287</f>
        <v>2726.5</v>
      </c>
      <c r="I16" s="92">
        <v>10929.24</v>
      </c>
      <c r="J16" s="92">
        <f t="shared" ref="J16:J67" si="12">G16*3.04%</f>
        <v>2888</v>
      </c>
      <c r="K16" s="92">
        <v>2604.5</v>
      </c>
      <c r="L16" s="93">
        <f t="shared" si="10"/>
        <v>19148.239999999998</v>
      </c>
      <c r="M16" s="94"/>
      <c r="N16" s="22">
        <f t="shared" si="3"/>
        <v>75851.760000000009</v>
      </c>
    </row>
    <row r="17" spans="1:14" s="38" customFormat="1" ht="40.5" customHeight="1" x14ac:dyDescent="0.25">
      <c r="A17" s="28">
        <v>5</v>
      </c>
      <c r="B17" s="29" t="s">
        <v>67</v>
      </c>
      <c r="C17" s="29" t="s">
        <v>97</v>
      </c>
      <c r="D17" s="29" t="s">
        <v>155</v>
      </c>
      <c r="E17" s="29" t="s">
        <v>12</v>
      </c>
      <c r="F17" s="31" t="s">
        <v>13</v>
      </c>
      <c r="G17" s="30">
        <v>115000</v>
      </c>
      <c r="H17" s="92">
        <f t="shared" si="11"/>
        <v>3300.5</v>
      </c>
      <c r="I17" s="92">
        <v>15633.74</v>
      </c>
      <c r="J17" s="92">
        <v>3496</v>
      </c>
      <c r="K17" s="92">
        <v>9819.41</v>
      </c>
      <c r="L17" s="93">
        <f t="shared" si="10"/>
        <v>32249.649999999998</v>
      </c>
      <c r="M17" s="94"/>
      <c r="N17" s="22">
        <f t="shared" si="3"/>
        <v>82750.350000000006</v>
      </c>
    </row>
    <row r="18" spans="1:14" s="38" customFormat="1" ht="32.25" customHeight="1" x14ac:dyDescent="0.25">
      <c r="A18" s="28">
        <v>6</v>
      </c>
      <c r="B18" s="28" t="s">
        <v>68</v>
      </c>
      <c r="C18" s="29" t="s">
        <v>97</v>
      </c>
      <c r="D18" s="28" t="s">
        <v>45</v>
      </c>
      <c r="E18" s="28" t="s">
        <v>12</v>
      </c>
      <c r="F18" s="31" t="s">
        <v>20</v>
      </c>
      <c r="G18" s="30">
        <v>34000</v>
      </c>
      <c r="H18" s="92">
        <f t="shared" si="11"/>
        <v>975.8</v>
      </c>
      <c r="I18" s="92">
        <v>0</v>
      </c>
      <c r="J18" s="92">
        <f t="shared" si="12"/>
        <v>1033.5999999999999</v>
      </c>
      <c r="K18" s="92">
        <v>1878</v>
      </c>
      <c r="L18" s="93">
        <f t="shared" si="10"/>
        <v>3887.3999999999996</v>
      </c>
      <c r="M18" s="94"/>
      <c r="N18" s="22">
        <f t="shared" si="3"/>
        <v>30112.6</v>
      </c>
    </row>
    <row r="19" spans="1:14" s="38" customFormat="1" ht="32.25" customHeight="1" x14ac:dyDescent="0.25">
      <c r="A19" s="28">
        <v>7</v>
      </c>
      <c r="B19" s="28" t="s">
        <v>66</v>
      </c>
      <c r="C19" s="28" t="s">
        <v>162</v>
      </c>
      <c r="D19" s="28" t="s">
        <v>163</v>
      </c>
      <c r="E19" s="28" t="s">
        <v>12</v>
      </c>
      <c r="F19" s="30" t="s">
        <v>13</v>
      </c>
      <c r="G19" s="30">
        <v>95000</v>
      </c>
      <c r="H19" s="92">
        <f t="shared" si="11"/>
        <v>2726.5</v>
      </c>
      <c r="I19" s="92">
        <v>10500.38</v>
      </c>
      <c r="J19" s="92">
        <f t="shared" si="12"/>
        <v>2888</v>
      </c>
      <c r="K19" s="92">
        <v>2140.46</v>
      </c>
      <c r="L19" s="93">
        <f t="shared" si="10"/>
        <v>18255.34</v>
      </c>
      <c r="M19" s="94"/>
      <c r="N19" s="22">
        <f t="shared" si="3"/>
        <v>76744.66</v>
      </c>
    </row>
    <row r="20" spans="1:14" s="38" customFormat="1" ht="32.25" customHeight="1" x14ac:dyDescent="0.25">
      <c r="A20" s="28">
        <v>8</v>
      </c>
      <c r="B20" s="28" t="s">
        <v>124</v>
      </c>
      <c r="C20" s="29" t="s">
        <v>164</v>
      </c>
      <c r="D20" s="28" t="s">
        <v>125</v>
      </c>
      <c r="E20" s="28" t="s">
        <v>26</v>
      </c>
      <c r="F20" s="30" t="s">
        <v>13</v>
      </c>
      <c r="G20" s="30">
        <v>115000</v>
      </c>
      <c r="H20" s="92">
        <f>G20*0.0287</f>
        <v>3300.5</v>
      </c>
      <c r="I20" s="92">
        <v>15633.74</v>
      </c>
      <c r="J20" s="92">
        <f>G20*3.04%</f>
        <v>3496</v>
      </c>
      <c r="K20" s="92">
        <v>325</v>
      </c>
      <c r="L20" s="93">
        <f t="shared" si="10"/>
        <v>22755.239999999998</v>
      </c>
      <c r="M20" s="94"/>
      <c r="N20" s="22">
        <f t="shared" si="3"/>
        <v>92244.760000000009</v>
      </c>
    </row>
    <row r="21" spans="1:14" s="38" customFormat="1" ht="32.25" customHeight="1" x14ac:dyDescent="0.25">
      <c r="A21" s="28">
        <v>9</v>
      </c>
      <c r="B21" s="29" t="s">
        <v>81</v>
      </c>
      <c r="C21" s="29" t="s">
        <v>165</v>
      </c>
      <c r="D21" s="28" t="s">
        <v>123</v>
      </c>
      <c r="E21" s="29" t="s">
        <v>26</v>
      </c>
      <c r="F21" s="31" t="s">
        <v>13</v>
      </c>
      <c r="G21" s="30">
        <v>40000</v>
      </c>
      <c r="H21" s="92">
        <f t="shared" ref="H21:H27" si="13">G21*0.0287</f>
        <v>1148</v>
      </c>
      <c r="I21" s="92">
        <v>442.65</v>
      </c>
      <c r="J21" s="92">
        <f t="shared" ref="J21:J36" si="14">G21*3.04%</f>
        <v>1216</v>
      </c>
      <c r="K21" s="92">
        <v>425</v>
      </c>
      <c r="L21" s="93">
        <f t="shared" si="10"/>
        <v>3231.65</v>
      </c>
      <c r="M21" s="94"/>
      <c r="N21" s="22">
        <f t="shared" si="3"/>
        <v>36768.35</v>
      </c>
    </row>
    <row r="22" spans="1:14" s="38" customFormat="1" ht="39.75" customHeight="1" x14ac:dyDescent="0.25">
      <c r="A22" s="28">
        <v>10</v>
      </c>
      <c r="B22" s="28" t="s">
        <v>44</v>
      </c>
      <c r="C22" s="29" t="s">
        <v>166</v>
      </c>
      <c r="D22" s="28" t="s">
        <v>45</v>
      </c>
      <c r="E22" s="28" t="s">
        <v>26</v>
      </c>
      <c r="F22" s="30" t="s">
        <v>20</v>
      </c>
      <c r="G22" s="30">
        <v>38000</v>
      </c>
      <c r="H22" s="92">
        <f t="shared" si="13"/>
        <v>1090.5999999999999</v>
      </c>
      <c r="I22" s="92">
        <v>160.38</v>
      </c>
      <c r="J22" s="92">
        <f t="shared" si="14"/>
        <v>1155.2</v>
      </c>
      <c r="K22" s="92">
        <v>2704.78</v>
      </c>
      <c r="L22" s="93">
        <f t="shared" si="10"/>
        <v>5110.9600000000009</v>
      </c>
      <c r="M22" s="94"/>
      <c r="N22" s="22">
        <f t="shared" si="3"/>
        <v>32889.040000000001</v>
      </c>
    </row>
    <row r="23" spans="1:14" s="38" customFormat="1" ht="31.5" customHeight="1" x14ac:dyDescent="0.25">
      <c r="A23" s="28">
        <v>11</v>
      </c>
      <c r="B23" s="29" t="s">
        <v>55</v>
      </c>
      <c r="C23" s="29" t="s">
        <v>39</v>
      </c>
      <c r="D23" s="28" t="s">
        <v>56</v>
      </c>
      <c r="E23" s="28" t="s">
        <v>12</v>
      </c>
      <c r="F23" s="31" t="s">
        <v>20</v>
      </c>
      <c r="G23" s="30">
        <v>140000</v>
      </c>
      <c r="H23" s="92">
        <f t="shared" si="13"/>
        <v>4018</v>
      </c>
      <c r="I23" s="92">
        <v>21085.5</v>
      </c>
      <c r="J23" s="92">
        <f t="shared" si="14"/>
        <v>4256</v>
      </c>
      <c r="K23" s="92">
        <v>2766.96</v>
      </c>
      <c r="L23" s="93">
        <f t="shared" si="10"/>
        <v>32126.46</v>
      </c>
      <c r="M23" s="94"/>
      <c r="N23" s="22">
        <f t="shared" si="3"/>
        <v>107873.54000000001</v>
      </c>
    </row>
    <row r="24" spans="1:14" s="37" customFormat="1" ht="36" customHeight="1" x14ac:dyDescent="0.25">
      <c r="A24" s="39">
        <v>12</v>
      </c>
      <c r="B24" s="39" t="s">
        <v>69</v>
      </c>
      <c r="C24" s="17" t="s">
        <v>70</v>
      </c>
      <c r="D24" s="39" t="s">
        <v>71</v>
      </c>
      <c r="E24" s="39" t="s">
        <v>12</v>
      </c>
      <c r="F24" s="20" t="s">
        <v>20</v>
      </c>
      <c r="G24" s="4">
        <v>115000</v>
      </c>
      <c r="H24" s="92">
        <f t="shared" si="13"/>
        <v>3300.5</v>
      </c>
      <c r="I24" s="92">
        <v>15204.88</v>
      </c>
      <c r="J24" s="92">
        <f t="shared" si="14"/>
        <v>3496</v>
      </c>
      <c r="K24" s="92">
        <v>2040.46</v>
      </c>
      <c r="L24" s="93">
        <f t="shared" si="10"/>
        <v>24041.839999999997</v>
      </c>
      <c r="M24" s="94"/>
      <c r="N24" s="22">
        <f t="shared" si="3"/>
        <v>90958.16</v>
      </c>
    </row>
    <row r="25" spans="1:14" s="38" customFormat="1" ht="31.5" customHeight="1" x14ac:dyDescent="0.25">
      <c r="A25" s="28">
        <v>13</v>
      </c>
      <c r="B25" s="29" t="s">
        <v>73</v>
      </c>
      <c r="C25" s="29" t="s">
        <v>39</v>
      </c>
      <c r="D25" s="29" t="s">
        <v>74</v>
      </c>
      <c r="E25" s="29" t="s">
        <v>26</v>
      </c>
      <c r="F25" s="30" t="s">
        <v>20</v>
      </c>
      <c r="G25" s="30">
        <v>38000</v>
      </c>
      <c r="H25" s="92">
        <f t="shared" ref="H25" si="15">G25*0.0287</f>
        <v>1090.5999999999999</v>
      </c>
      <c r="I25" s="92">
        <v>160.38</v>
      </c>
      <c r="J25" s="92">
        <f t="shared" ref="J25" si="16">G25*3.04%</f>
        <v>1155.2</v>
      </c>
      <c r="K25" s="92">
        <v>325</v>
      </c>
      <c r="L25" s="93">
        <f t="shared" si="10"/>
        <v>2731.1800000000003</v>
      </c>
      <c r="M25" s="94"/>
      <c r="N25" s="22">
        <f t="shared" si="3"/>
        <v>35268.82</v>
      </c>
    </row>
    <row r="26" spans="1:14" s="38" customFormat="1" ht="33.75" customHeight="1" x14ac:dyDescent="0.25">
      <c r="A26" s="28">
        <v>14</v>
      </c>
      <c r="B26" s="29" t="s">
        <v>64</v>
      </c>
      <c r="C26" s="29" t="s">
        <v>39</v>
      </c>
      <c r="D26" s="29" t="s">
        <v>65</v>
      </c>
      <c r="E26" s="29" t="s">
        <v>26</v>
      </c>
      <c r="F26" s="30" t="s">
        <v>13</v>
      </c>
      <c r="G26" s="30">
        <v>32000</v>
      </c>
      <c r="H26" s="92">
        <f t="shared" si="13"/>
        <v>918.4</v>
      </c>
      <c r="I26" s="92">
        <v>0</v>
      </c>
      <c r="J26" s="92">
        <f t="shared" si="14"/>
        <v>972.8</v>
      </c>
      <c r="K26" s="92">
        <v>425</v>
      </c>
      <c r="L26" s="93">
        <f t="shared" si="10"/>
        <v>2316.1999999999998</v>
      </c>
      <c r="M26" s="94"/>
      <c r="N26" s="22">
        <f t="shared" si="3"/>
        <v>29683.8</v>
      </c>
    </row>
    <row r="27" spans="1:14" s="38" customFormat="1" ht="31.5" customHeight="1" x14ac:dyDescent="0.25">
      <c r="A27" s="28">
        <v>15</v>
      </c>
      <c r="B27" s="29" t="s">
        <v>167</v>
      </c>
      <c r="C27" s="29" t="s">
        <v>39</v>
      </c>
      <c r="D27" s="29" t="s">
        <v>142</v>
      </c>
      <c r="E27" s="29" t="s">
        <v>26</v>
      </c>
      <c r="F27" s="31" t="s">
        <v>20</v>
      </c>
      <c r="G27" s="30">
        <v>31000</v>
      </c>
      <c r="H27" s="92">
        <f t="shared" si="13"/>
        <v>889.7</v>
      </c>
      <c r="I27" s="92">
        <v>0</v>
      </c>
      <c r="J27" s="92">
        <f t="shared" si="14"/>
        <v>942.4</v>
      </c>
      <c r="K27" s="92">
        <v>8870.39</v>
      </c>
      <c r="L27" s="93">
        <f t="shared" si="10"/>
        <v>10702.49</v>
      </c>
      <c r="M27" s="94"/>
      <c r="N27" s="22">
        <f t="shared" si="3"/>
        <v>20297.510000000002</v>
      </c>
    </row>
    <row r="28" spans="1:14" s="38" customFormat="1" ht="31.5" customHeight="1" x14ac:dyDescent="0.25">
      <c r="A28" s="28">
        <v>16</v>
      </c>
      <c r="B28" s="29" t="s">
        <v>168</v>
      </c>
      <c r="C28" s="29" t="s">
        <v>39</v>
      </c>
      <c r="D28" s="29" t="s">
        <v>147</v>
      </c>
      <c r="E28" s="29" t="s">
        <v>26</v>
      </c>
      <c r="F28" s="31" t="s">
        <v>20</v>
      </c>
      <c r="G28" s="30">
        <v>25000</v>
      </c>
      <c r="H28" s="92">
        <f t="shared" ref="H28" si="17">G28*0.0287</f>
        <v>717.5</v>
      </c>
      <c r="I28" s="92">
        <v>0</v>
      </c>
      <c r="J28" s="92">
        <f t="shared" ref="J28" si="18">G28*3.04%</f>
        <v>760</v>
      </c>
      <c r="K28" s="92">
        <v>425</v>
      </c>
      <c r="L28" s="93">
        <f t="shared" si="10"/>
        <v>1902.5</v>
      </c>
      <c r="M28" s="94"/>
      <c r="N28" s="22">
        <f t="shared" si="3"/>
        <v>23097.5</v>
      </c>
    </row>
    <row r="29" spans="1:14" s="38" customFormat="1" ht="38.1" customHeight="1" x14ac:dyDescent="0.25">
      <c r="A29" s="28">
        <v>17</v>
      </c>
      <c r="B29" s="29" t="s">
        <v>40</v>
      </c>
      <c r="C29" s="29" t="s">
        <v>99</v>
      </c>
      <c r="D29" s="29" t="s">
        <v>41</v>
      </c>
      <c r="E29" s="29" t="s">
        <v>12</v>
      </c>
      <c r="F29" s="30" t="s">
        <v>13</v>
      </c>
      <c r="G29" s="30">
        <v>95000</v>
      </c>
      <c r="H29" s="92">
        <f>G29*0.0287</f>
        <v>2726.5</v>
      </c>
      <c r="I29" s="92">
        <v>10071.51</v>
      </c>
      <c r="J29" s="92">
        <v>2888</v>
      </c>
      <c r="K29" s="92">
        <v>4727.42</v>
      </c>
      <c r="L29" s="93">
        <f t="shared" si="10"/>
        <v>20413.43</v>
      </c>
      <c r="M29" s="94"/>
      <c r="N29" s="22">
        <f t="shared" si="3"/>
        <v>74586.570000000007</v>
      </c>
    </row>
    <row r="30" spans="1:14" s="38" customFormat="1" ht="38.1" customHeight="1" x14ac:dyDescent="0.25">
      <c r="A30" s="28">
        <v>18</v>
      </c>
      <c r="B30" s="29" t="s">
        <v>42</v>
      </c>
      <c r="C30" s="29" t="s">
        <v>99</v>
      </c>
      <c r="D30" s="29" t="s">
        <v>43</v>
      </c>
      <c r="E30" s="28" t="s">
        <v>26</v>
      </c>
      <c r="F30" s="30" t="s">
        <v>13</v>
      </c>
      <c r="G30" s="30">
        <v>36000</v>
      </c>
      <c r="H30" s="92">
        <f t="shared" ref="H30:H32" si="19">G30*0.0287</f>
        <v>1033.2</v>
      </c>
      <c r="I30" s="92">
        <v>0</v>
      </c>
      <c r="J30" s="92">
        <v>1094.4000000000001</v>
      </c>
      <c r="K30" s="92">
        <v>425</v>
      </c>
      <c r="L30" s="93">
        <f t="shared" ref="L30:L95" si="20">H30+I30+J30+K30</f>
        <v>2552.6000000000004</v>
      </c>
      <c r="M30" s="94"/>
      <c r="N30" s="22">
        <f t="shared" si="3"/>
        <v>33447.4</v>
      </c>
    </row>
    <row r="31" spans="1:14" s="38" customFormat="1" ht="39" customHeight="1" x14ac:dyDescent="0.25">
      <c r="A31" s="28">
        <v>19</v>
      </c>
      <c r="B31" s="29" t="s">
        <v>169</v>
      </c>
      <c r="C31" s="29" t="s">
        <v>99</v>
      </c>
      <c r="D31" s="29" t="s">
        <v>43</v>
      </c>
      <c r="E31" s="29" t="s">
        <v>26</v>
      </c>
      <c r="F31" s="30" t="s">
        <v>13</v>
      </c>
      <c r="G31" s="30">
        <v>34000</v>
      </c>
      <c r="H31" s="92">
        <f t="shared" ref="H31" si="21">G31*0.0287</f>
        <v>975.8</v>
      </c>
      <c r="I31" s="92">
        <v>0</v>
      </c>
      <c r="J31" s="92">
        <f t="shared" ref="J31" si="22">G31*3.04%</f>
        <v>1033.5999999999999</v>
      </c>
      <c r="K31" s="92">
        <v>425</v>
      </c>
      <c r="L31" s="93">
        <f t="shared" si="20"/>
        <v>2434.3999999999996</v>
      </c>
      <c r="M31" s="94"/>
      <c r="N31" s="22">
        <f t="shared" si="3"/>
        <v>31565.599999999999</v>
      </c>
    </row>
    <row r="32" spans="1:14" s="38" customFormat="1" ht="38.1" customHeight="1" x14ac:dyDescent="0.25">
      <c r="A32" s="28">
        <v>20</v>
      </c>
      <c r="B32" s="29" t="s">
        <v>82</v>
      </c>
      <c r="C32" s="29" t="s">
        <v>99</v>
      </c>
      <c r="D32" s="29" t="s">
        <v>43</v>
      </c>
      <c r="E32" s="29" t="s">
        <v>26</v>
      </c>
      <c r="F32" s="30" t="s">
        <v>13</v>
      </c>
      <c r="G32" s="30">
        <v>34000</v>
      </c>
      <c r="H32" s="92">
        <f t="shared" si="19"/>
        <v>975.8</v>
      </c>
      <c r="I32" s="92">
        <v>0</v>
      </c>
      <c r="J32" s="92">
        <f t="shared" ref="J32" si="23">G32*3.04%</f>
        <v>1033.5999999999999</v>
      </c>
      <c r="K32" s="92">
        <v>325</v>
      </c>
      <c r="L32" s="93">
        <f t="shared" si="20"/>
        <v>2334.3999999999996</v>
      </c>
      <c r="M32" s="94"/>
      <c r="N32" s="22">
        <f t="shared" si="3"/>
        <v>31665.599999999999</v>
      </c>
    </row>
    <row r="33" spans="1:14" s="38" customFormat="1" ht="38.1" customHeight="1" x14ac:dyDescent="0.25">
      <c r="A33" s="28">
        <v>21</v>
      </c>
      <c r="B33" s="29" t="s">
        <v>204</v>
      </c>
      <c r="C33" s="29" t="s">
        <v>99</v>
      </c>
      <c r="D33" s="29" t="s">
        <v>43</v>
      </c>
      <c r="E33" s="29" t="s">
        <v>26</v>
      </c>
      <c r="F33" s="30" t="s">
        <v>13</v>
      </c>
      <c r="G33" s="30">
        <v>34000</v>
      </c>
      <c r="H33" s="92">
        <f t="shared" ref="H33" si="24">G33*0.0287</f>
        <v>975.8</v>
      </c>
      <c r="I33" s="92">
        <v>0</v>
      </c>
      <c r="J33" s="92">
        <f t="shared" ref="J33" si="25">G33*3.04%</f>
        <v>1033.5999999999999</v>
      </c>
      <c r="K33" s="92">
        <v>325</v>
      </c>
      <c r="L33" s="93">
        <f t="shared" ref="L33" si="26">H33+I33+J33+K33</f>
        <v>2334.3999999999996</v>
      </c>
      <c r="M33" s="94"/>
      <c r="N33" s="22">
        <f t="shared" ref="N33" si="27">G33-L33</f>
        <v>31665.599999999999</v>
      </c>
    </row>
    <row r="34" spans="1:14" s="38" customFormat="1" ht="38.1" customHeight="1" x14ac:dyDescent="0.25">
      <c r="A34" s="28">
        <v>22</v>
      </c>
      <c r="B34" s="29" t="s">
        <v>59</v>
      </c>
      <c r="C34" s="29" t="s">
        <v>99</v>
      </c>
      <c r="D34" s="28" t="s">
        <v>60</v>
      </c>
      <c r="E34" s="29" t="s">
        <v>26</v>
      </c>
      <c r="F34" s="31" t="s">
        <v>20</v>
      </c>
      <c r="G34" s="30">
        <v>25000</v>
      </c>
      <c r="H34" s="92">
        <f t="shared" ref="H34" si="28">G34*0.0287</f>
        <v>717.5</v>
      </c>
      <c r="I34" s="92">
        <v>0</v>
      </c>
      <c r="J34" s="92">
        <f t="shared" ref="J34" si="29">G34*3.04%</f>
        <v>760</v>
      </c>
      <c r="K34" s="92">
        <v>425</v>
      </c>
      <c r="L34" s="93">
        <f t="shared" si="20"/>
        <v>1902.5</v>
      </c>
      <c r="M34" s="94"/>
      <c r="N34" s="22">
        <f t="shared" si="3"/>
        <v>23097.5</v>
      </c>
    </row>
    <row r="35" spans="1:14" s="38" customFormat="1" ht="38.1" customHeight="1" x14ac:dyDescent="0.25">
      <c r="A35" s="28">
        <v>23</v>
      </c>
      <c r="B35" s="29" t="s">
        <v>148</v>
      </c>
      <c r="C35" s="29" t="s">
        <v>99</v>
      </c>
      <c r="D35" s="28" t="s">
        <v>60</v>
      </c>
      <c r="E35" s="29" t="s">
        <v>26</v>
      </c>
      <c r="F35" s="31" t="s">
        <v>20</v>
      </c>
      <c r="G35" s="30">
        <v>25000</v>
      </c>
      <c r="H35" s="92">
        <f t="shared" ref="H35" si="30">G35*0.0287</f>
        <v>717.5</v>
      </c>
      <c r="I35" s="92">
        <v>0</v>
      </c>
      <c r="J35" s="92">
        <f t="shared" ref="J35" si="31">G35*3.04%</f>
        <v>760</v>
      </c>
      <c r="K35" s="92">
        <v>425</v>
      </c>
      <c r="L35" s="93">
        <f t="shared" ref="L35" si="32">H35+I35+J35+K35</f>
        <v>1902.5</v>
      </c>
      <c r="M35" s="94"/>
      <c r="N35" s="22">
        <f t="shared" ref="N35" si="33">G35-L35</f>
        <v>23097.5</v>
      </c>
    </row>
    <row r="36" spans="1:14" s="38" customFormat="1" ht="31.5" customHeight="1" x14ac:dyDescent="0.25">
      <c r="A36" s="28">
        <v>24</v>
      </c>
      <c r="B36" s="29" t="s">
        <v>83</v>
      </c>
      <c r="C36" s="29" t="s">
        <v>47</v>
      </c>
      <c r="D36" s="28" t="s">
        <v>103</v>
      </c>
      <c r="E36" s="29" t="s">
        <v>26</v>
      </c>
      <c r="F36" s="31" t="s">
        <v>20</v>
      </c>
      <c r="G36" s="30">
        <v>38000</v>
      </c>
      <c r="H36" s="92">
        <f t="shared" ref="H36" si="34">G36*0.0287</f>
        <v>1090.5999999999999</v>
      </c>
      <c r="I36" s="92">
        <v>0</v>
      </c>
      <c r="J36" s="92">
        <f t="shared" si="14"/>
        <v>1155.2</v>
      </c>
      <c r="K36" s="92">
        <v>2040.46</v>
      </c>
      <c r="L36" s="93">
        <f t="shared" si="20"/>
        <v>4286.26</v>
      </c>
      <c r="M36" s="94"/>
      <c r="N36" s="22">
        <f t="shared" si="3"/>
        <v>33713.74</v>
      </c>
    </row>
    <row r="37" spans="1:14" s="38" customFormat="1" ht="32.25" customHeight="1" x14ac:dyDescent="0.25">
      <c r="A37" s="28">
        <v>25</v>
      </c>
      <c r="B37" s="29" t="s">
        <v>52</v>
      </c>
      <c r="C37" s="29" t="s">
        <v>47</v>
      </c>
      <c r="D37" s="29" t="s">
        <v>53</v>
      </c>
      <c r="E37" s="29" t="s">
        <v>26</v>
      </c>
      <c r="F37" s="31" t="s">
        <v>20</v>
      </c>
      <c r="G37" s="30">
        <v>30000</v>
      </c>
      <c r="H37" s="92">
        <v>861</v>
      </c>
      <c r="I37" s="92">
        <v>0</v>
      </c>
      <c r="J37" s="92">
        <v>912</v>
      </c>
      <c r="K37" s="92">
        <v>4296.3500000000004</v>
      </c>
      <c r="L37" s="93">
        <f t="shared" si="20"/>
        <v>6069.35</v>
      </c>
      <c r="M37" s="94"/>
      <c r="N37" s="22">
        <f t="shared" si="3"/>
        <v>23930.65</v>
      </c>
    </row>
    <row r="38" spans="1:14" s="38" customFormat="1" ht="33.75" customHeight="1" x14ac:dyDescent="0.25">
      <c r="A38" s="28">
        <v>26</v>
      </c>
      <c r="B38" s="29" t="s">
        <v>63</v>
      </c>
      <c r="C38" s="29" t="s">
        <v>47</v>
      </c>
      <c r="D38" s="29" t="s">
        <v>48</v>
      </c>
      <c r="E38" s="29" t="s">
        <v>26</v>
      </c>
      <c r="F38" s="30" t="s">
        <v>20</v>
      </c>
      <c r="G38" s="30">
        <v>21000</v>
      </c>
      <c r="H38" s="92">
        <f t="shared" ref="H38:H54" si="35">G38*0.0287</f>
        <v>602.70000000000005</v>
      </c>
      <c r="I38" s="92">
        <v>0</v>
      </c>
      <c r="J38" s="92">
        <f t="shared" ref="J38:J54" si="36">G38*3.04%</f>
        <v>638.4</v>
      </c>
      <c r="K38" s="92">
        <v>4128.2700000000004</v>
      </c>
      <c r="L38" s="93">
        <f t="shared" si="20"/>
        <v>5369.3700000000008</v>
      </c>
      <c r="M38" s="94"/>
      <c r="N38" s="22">
        <f t="shared" si="3"/>
        <v>15630.63</v>
      </c>
    </row>
    <row r="39" spans="1:14" s="38" customFormat="1" ht="32.25" customHeight="1" x14ac:dyDescent="0.25">
      <c r="A39" s="28">
        <v>27</v>
      </c>
      <c r="B39" s="29" t="s">
        <v>79</v>
      </c>
      <c r="C39" s="29" t="s">
        <v>47</v>
      </c>
      <c r="D39" s="28" t="s">
        <v>48</v>
      </c>
      <c r="E39" s="29" t="s">
        <v>26</v>
      </c>
      <c r="F39" s="31" t="s">
        <v>13</v>
      </c>
      <c r="G39" s="30">
        <v>21000</v>
      </c>
      <c r="H39" s="92">
        <f t="shared" si="35"/>
        <v>602.70000000000005</v>
      </c>
      <c r="I39" s="92">
        <v>0</v>
      </c>
      <c r="J39" s="92">
        <f t="shared" si="36"/>
        <v>638.4</v>
      </c>
      <c r="K39" s="92">
        <v>1918</v>
      </c>
      <c r="L39" s="93">
        <f t="shared" si="20"/>
        <v>3159.1</v>
      </c>
      <c r="M39" s="94"/>
      <c r="N39" s="22">
        <f t="shared" si="3"/>
        <v>17840.900000000001</v>
      </c>
    </row>
    <row r="40" spans="1:14" s="38" customFormat="1" ht="39" customHeight="1" x14ac:dyDescent="0.25">
      <c r="A40" s="28">
        <v>28</v>
      </c>
      <c r="B40" s="29" t="s">
        <v>80</v>
      </c>
      <c r="C40" s="29" t="s">
        <v>47</v>
      </c>
      <c r="D40" s="28" t="s">
        <v>48</v>
      </c>
      <c r="E40" s="29" t="s">
        <v>26</v>
      </c>
      <c r="F40" s="31" t="s">
        <v>13</v>
      </c>
      <c r="G40" s="30">
        <v>21000</v>
      </c>
      <c r="H40" s="92">
        <f t="shared" si="35"/>
        <v>602.70000000000005</v>
      </c>
      <c r="I40" s="92">
        <v>0</v>
      </c>
      <c r="J40" s="92">
        <f t="shared" si="36"/>
        <v>638.4</v>
      </c>
      <c r="K40" s="92">
        <v>1155</v>
      </c>
      <c r="L40" s="93">
        <f t="shared" si="20"/>
        <v>2396.1</v>
      </c>
      <c r="M40" s="94"/>
      <c r="N40" s="22">
        <f t="shared" si="3"/>
        <v>18603.900000000001</v>
      </c>
    </row>
    <row r="41" spans="1:14" s="38" customFormat="1" ht="37.5" customHeight="1" x14ac:dyDescent="0.25">
      <c r="A41" s="28">
        <v>29</v>
      </c>
      <c r="B41" s="29" t="s">
        <v>170</v>
      </c>
      <c r="C41" s="29" t="s">
        <v>47</v>
      </c>
      <c r="D41" s="29" t="s">
        <v>50</v>
      </c>
      <c r="E41" s="29" t="s">
        <v>26</v>
      </c>
      <c r="F41" s="30" t="s">
        <v>20</v>
      </c>
      <c r="G41" s="30">
        <v>23000</v>
      </c>
      <c r="H41" s="92">
        <v>660.1</v>
      </c>
      <c r="I41" s="92">
        <v>0</v>
      </c>
      <c r="J41" s="92">
        <f t="shared" si="36"/>
        <v>699.2</v>
      </c>
      <c r="K41" s="92">
        <v>325</v>
      </c>
      <c r="L41" s="93">
        <f t="shared" si="20"/>
        <v>1684.3000000000002</v>
      </c>
      <c r="M41" s="94"/>
      <c r="N41" s="22">
        <f t="shared" si="3"/>
        <v>21315.7</v>
      </c>
    </row>
    <row r="42" spans="1:14" s="38" customFormat="1" ht="39" customHeight="1" x14ac:dyDescent="0.25">
      <c r="A42" s="28">
        <v>30</v>
      </c>
      <c r="B42" s="29" t="s">
        <v>51</v>
      </c>
      <c r="C42" s="29" t="s">
        <v>47</v>
      </c>
      <c r="D42" s="29" t="s">
        <v>48</v>
      </c>
      <c r="E42" s="29" t="s">
        <v>26</v>
      </c>
      <c r="F42" s="31" t="s">
        <v>13</v>
      </c>
      <c r="G42" s="30">
        <v>21000</v>
      </c>
      <c r="H42" s="92">
        <f t="shared" ref="H42" si="37">G42*0.0287</f>
        <v>602.70000000000005</v>
      </c>
      <c r="I42" s="92">
        <v>0</v>
      </c>
      <c r="J42" s="92">
        <f t="shared" si="36"/>
        <v>638.4</v>
      </c>
      <c r="K42" s="92">
        <v>505</v>
      </c>
      <c r="L42" s="93">
        <f t="shared" si="20"/>
        <v>1746.1</v>
      </c>
      <c r="M42" s="94"/>
      <c r="N42" s="22">
        <f t="shared" si="3"/>
        <v>19253.900000000001</v>
      </c>
    </row>
    <row r="43" spans="1:14" s="38" customFormat="1" ht="38.1" customHeight="1" x14ac:dyDescent="0.25">
      <c r="A43" s="28">
        <v>31</v>
      </c>
      <c r="B43" s="29" t="s">
        <v>54</v>
      </c>
      <c r="C43" s="29" t="s">
        <v>47</v>
      </c>
      <c r="D43" s="29" t="s">
        <v>48</v>
      </c>
      <c r="E43" s="29" t="s">
        <v>26</v>
      </c>
      <c r="F43" s="31" t="s">
        <v>13</v>
      </c>
      <c r="G43" s="30">
        <v>21000</v>
      </c>
      <c r="H43" s="92">
        <f t="shared" si="35"/>
        <v>602.70000000000005</v>
      </c>
      <c r="I43" s="92">
        <v>0</v>
      </c>
      <c r="J43" s="92">
        <f t="shared" si="36"/>
        <v>638.4</v>
      </c>
      <c r="K43" s="92">
        <v>425</v>
      </c>
      <c r="L43" s="93">
        <f t="shared" si="20"/>
        <v>1666.1</v>
      </c>
      <c r="M43" s="94"/>
      <c r="N43" s="22">
        <f t="shared" si="3"/>
        <v>19333.900000000001</v>
      </c>
    </row>
    <row r="44" spans="1:14" s="38" customFormat="1" ht="38.1" customHeight="1" x14ac:dyDescent="0.25">
      <c r="A44" s="28">
        <v>32</v>
      </c>
      <c r="B44" s="29" t="s">
        <v>62</v>
      </c>
      <c r="C44" s="29" t="s">
        <v>47</v>
      </c>
      <c r="D44" s="28" t="s">
        <v>48</v>
      </c>
      <c r="E44" s="29" t="s">
        <v>12</v>
      </c>
      <c r="F44" s="31" t="s">
        <v>13</v>
      </c>
      <c r="G44" s="30">
        <v>21000</v>
      </c>
      <c r="H44" s="92">
        <f t="shared" si="35"/>
        <v>602.70000000000005</v>
      </c>
      <c r="I44" s="92">
        <v>0</v>
      </c>
      <c r="J44" s="92">
        <f>G44*3.04%</f>
        <v>638.4</v>
      </c>
      <c r="K44" s="92">
        <v>8695.9699999999993</v>
      </c>
      <c r="L44" s="93">
        <f t="shared" si="20"/>
        <v>9937.07</v>
      </c>
      <c r="M44" s="94"/>
      <c r="N44" s="22">
        <f t="shared" si="3"/>
        <v>11062.93</v>
      </c>
    </row>
    <row r="45" spans="1:14" s="38" customFormat="1" ht="39" customHeight="1" x14ac:dyDescent="0.25">
      <c r="A45" s="28">
        <v>33</v>
      </c>
      <c r="B45" s="29" t="s">
        <v>57</v>
      </c>
      <c r="C45" s="29" t="s">
        <v>47</v>
      </c>
      <c r="D45" s="29" t="s">
        <v>48</v>
      </c>
      <c r="E45" s="29" t="s">
        <v>26</v>
      </c>
      <c r="F45" s="30" t="s">
        <v>13</v>
      </c>
      <c r="G45" s="30">
        <v>21000</v>
      </c>
      <c r="H45" s="92">
        <f t="shared" si="35"/>
        <v>602.70000000000005</v>
      </c>
      <c r="I45" s="92">
        <v>0</v>
      </c>
      <c r="J45" s="92">
        <f t="shared" ref="J45:J48" si="38">G45*3.04%</f>
        <v>638.4</v>
      </c>
      <c r="K45" s="92">
        <v>7711.18</v>
      </c>
      <c r="L45" s="93">
        <f t="shared" si="20"/>
        <v>8952.2800000000007</v>
      </c>
      <c r="M45" s="94"/>
      <c r="N45" s="22">
        <f t="shared" si="3"/>
        <v>12047.72</v>
      </c>
    </row>
    <row r="46" spans="1:14" s="38" customFormat="1" ht="38.1" customHeight="1" x14ac:dyDescent="0.25">
      <c r="A46" s="28">
        <v>34</v>
      </c>
      <c r="B46" s="29" t="s">
        <v>61</v>
      </c>
      <c r="C46" s="29" t="s">
        <v>47</v>
      </c>
      <c r="D46" s="28" t="s">
        <v>48</v>
      </c>
      <c r="E46" s="29" t="s">
        <v>26</v>
      </c>
      <c r="F46" s="31" t="s">
        <v>13</v>
      </c>
      <c r="G46" s="30">
        <v>21000</v>
      </c>
      <c r="H46" s="92">
        <f t="shared" si="35"/>
        <v>602.70000000000005</v>
      </c>
      <c r="I46" s="92">
        <v>0</v>
      </c>
      <c r="J46" s="92">
        <f t="shared" si="38"/>
        <v>638.4</v>
      </c>
      <c r="K46" s="92">
        <v>1845</v>
      </c>
      <c r="L46" s="93">
        <f t="shared" si="20"/>
        <v>3086.1</v>
      </c>
      <c r="M46" s="94"/>
      <c r="N46" s="22">
        <f t="shared" si="3"/>
        <v>17913.900000000001</v>
      </c>
    </row>
    <row r="47" spans="1:14" s="38" customFormat="1" ht="40.5" customHeight="1" x14ac:dyDescent="0.25">
      <c r="A47" s="28">
        <v>35</v>
      </c>
      <c r="B47" s="29" t="s">
        <v>49</v>
      </c>
      <c r="C47" s="29" t="s">
        <v>47</v>
      </c>
      <c r="D47" s="29" t="s">
        <v>48</v>
      </c>
      <c r="E47" s="29" t="s">
        <v>26</v>
      </c>
      <c r="F47" s="31" t="s">
        <v>20</v>
      </c>
      <c r="G47" s="30">
        <v>21000</v>
      </c>
      <c r="H47" s="92">
        <f t="shared" si="35"/>
        <v>602.70000000000005</v>
      </c>
      <c r="I47" s="92">
        <v>0</v>
      </c>
      <c r="J47" s="92">
        <f t="shared" si="38"/>
        <v>638.4</v>
      </c>
      <c r="K47" s="92">
        <v>425</v>
      </c>
      <c r="L47" s="93">
        <f t="shared" si="20"/>
        <v>1666.1</v>
      </c>
      <c r="M47" s="94"/>
      <c r="N47" s="22">
        <f t="shared" si="3"/>
        <v>19333.900000000001</v>
      </c>
    </row>
    <row r="48" spans="1:14" s="38" customFormat="1" ht="38.1" customHeight="1" x14ac:dyDescent="0.25">
      <c r="A48" s="28">
        <v>36</v>
      </c>
      <c r="B48" s="29" t="s">
        <v>171</v>
      </c>
      <c r="C48" s="29" t="s">
        <v>47</v>
      </c>
      <c r="D48" s="28" t="s">
        <v>50</v>
      </c>
      <c r="E48" s="29" t="s">
        <v>26</v>
      </c>
      <c r="F48" s="31" t="s">
        <v>20</v>
      </c>
      <c r="G48" s="30">
        <v>23000</v>
      </c>
      <c r="H48" s="92">
        <v>660.1</v>
      </c>
      <c r="I48" s="92">
        <v>0</v>
      </c>
      <c r="J48" s="92">
        <f t="shared" si="38"/>
        <v>699.2</v>
      </c>
      <c r="K48" s="92">
        <v>325</v>
      </c>
      <c r="L48" s="93">
        <f t="shared" si="20"/>
        <v>1684.3000000000002</v>
      </c>
      <c r="M48" s="94"/>
      <c r="N48" s="22">
        <f t="shared" si="3"/>
        <v>21315.7</v>
      </c>
    </row>
    <row r="49" spans="1:14" s="38" customFormat="1" ht="39" customHeight="1" x14ac:dyDescent="0.25">
      <c r="A49" s="28">
        <v>37</v>
      </c>
      <c r="B49" s="29" t="s">
        <v>104</v>
      </c>
      <c r="C49" s="29" t="s">
        <v>47</v>
      </c>
      <c r="D49" s="28" t="s">
        <v>48</v>
      </c>
      <c r="E49" s="29" t="s">
        <v>26</v>
      </c>
      <c r="F49" s="31" t="s">
        <v>13</v>
      </c>
      <c r="G49" s="30">
        <v>21000</v>
      </c>
      <c r="H49" s="92">
        <v>602.70000000000005</v>
      </c>
      <c r="I49" s="92">
        <v>0</v>
      </c>
      <c r="J49" s="92">
        <v>638.4</v>
      </c>
      <c r="K49" s="92">
        <v>1255</v>
      </c>
      <c r="L49" s="93">
        <f t="shared" si="20"/>
        <v>2496.1</v>
      </c>
      <c r="M49" s="94"/>
      <c r="N49" s="22">
        <f t="shared" si="3"/>
        <v>18503.900000000001</v>
      </c>
    </row>
    <row r="50" spans="1:14" s="38" customFormat="1" ht="38.1" customHeight="1" x14ac:dyDescent="0.25">
      <c r="A50" s="28">
        <v>38</v>
      </c>
      <c r="B50" s="32" t="s">
        <v>209</v>
      </c>
      <c r="C50" s="29" t="s">
        <v>47</v>
      </c>
      <c r="D50" s="29" t="s">
        <v>48</v>
      </c>
      <c r="E50" s="29" t="s">
        <v>26</v>
      </c>
      <c r="F50" s="31" t="s">
        <v>20</v>
      </c>
      <c r="G50" s="30">
        <v>21000</v>
      </c>
      <c r="H50" s="92">
        <f t="shared" ref="H50:H51" si="39">G50*0.0287</f>
        <v>602.70000000000005</v>
      </c>
      <c r="I50" s="92">
        <v>0</v>
      </c>
      <c r="J50" s="92">
        <f t="shared" ref="J50:J51" si="40">G50*3.04%</f>
        <v>638.4</v>
      </c>
      <c r="K50" s="92">
        <v>325</v>
      </c>
      <c r="L50" s="93">
        <f t="shared" si="20"/>
        <v>1566.1</v>
      </c>
      <c r="M50" s="94"/>
      <c r="N50" s="22">
        <f t="shared" si="3"/>
        <v>19433.900000000001</v>
      </c>
    </row>
    <row r="51" spans="1:14" s="38" customFormat="1" ht="38.1" customHeight="1" x14ac:dyDescent="0.25">
      <c r="A51" s="28">
        <v>39</v>
      </c>
      <c r="B51" s="32" t="s">
        <v>118</v>
      </c>
      <c r="C51" s="29" t="s">
        <v>47</v>
      </c>
      <c r="D51" s="29" t="s">
        <v>48</v>
      </c>
      <c r="E51" s="29" t="s">
        <v>26</v>
      </c>
      <c r="F51" s="31" t="s">
        <v>13</v>
      </c>
      <c r="G51" s="30">
        <v>21000</v>
      </c>
      <c r="H51" s="92">
        <f t="shared" si="39"/>
        <v>602.70000000000005</v>
      </c>
      <c r="I51" s="92">
        <v>0</v>
      </c>
      <c r="J51" s="92">
        <f t="shared" si="40"/>
        <v>638.4</v>
      </c>
      <c r="K51" s="92">
        <v>2870.46</v>
      </c>
      <c r="L51" s="93">
        <f t="shared" si="20"/>
        <v>4111.5599999999995</v>
      </c>
      <c r="M51" s="94"/>
      <c r="N51" s="22">
        <f t="shared" si="3"/>
        <v>16888.440000000002</v>
      </c>
    </row>
    <row r="52" spans="1:14" s="38" customFormat="1" ht="38.1" customHeight="1" x14ac:dyDescent="0.25">
      <c r="A52" s="28">
        <v>40</v>
      </c>
      <c r="B52" s="29" t="s">
        <v>119</v>
      </c>
      <c r="C52" s="29" t="s">
        <v>47</v>
      </c>
      <c r="D52" s="29" t="s">
        <v>48</v>
      </c>
      <c r="E52" s="29" t="s">
        <v>26</v>
      </c>
      <c r="F52" s="30" t="s">
        <v>13</v>
      </c>
      <c r="G52" s="30">
        <v>21000</v>
      </c>
      <c r="H52" s="92">
        <v>602.70000000000005</v>
      </c>
      <c r="I52" s="92">
        <v>0</v>
      </c>
      <c r="J52" s="92">
        <v>638.4</v>
      </c>
      <c r="K52" s="92">
        <v>325</v>
      </c>
      <c r="L52" s="93">
        <f t="shared" si="20"/>
        <v>1566.1</v>
      </c>
      <c r="M52" s="94"/>
      <c r="N52" s="22">
        <f t="shared" si="3"/>
        <v>19433.900000000001</v>
      </c>
    </row>
    <row r="53" spans="1:14" s="38" customFormat="1" ht="38.1" customHeight="1" x14ac:dyDescent="0.25">
      <c r="A53" s="28">
        <v>41</v>
      </c>
      <c r="B53" s="29" t="s">
        <v>58</v>
      </c>
      <c r="C53" s="29" t="s">
        <v>47</v>
      </c>
      <c r="D53" s="29" t="s">
        <v>48</v>
      </c>
      <c r="E53" s="29" t="s">
        <v>26</v>
      </c>
      <c r="F53" s="30" t="s">
        <v>20</v>
      </c>
      <c r="G53" s="30">
        <v>21000</v>
      </c>
      <c r="H53" s="92">
        <f t="shared" ref="H53" si="41">G53*0.0287</f>
        <v>602.70000000000005</v>
      </c>
      <c r="I53" s="92">
        <v>0</v>
      </c>
      <c r="J53" s="92">
        <f t="shared" ref="J53" si="42">G53*3.04%</f>
        <v>638.4</v>
      </c>
      <c r="K53" s="92">
        <v>325</v>
      </c>
      <c r="L53" s="93">
        <f t="shared" si="20"/>
        <v>1566.1</v>
      </c>
      <c r="M53" s="94"/>
      <c r="N53" s="22">
        <f t="shared" si="3"/>
        <v>19433.900000000001</v>
      </c>
    </row>
    <row r="54" spans="1:14" s="38" customFormat="1" ht="38.1" customHeight="1" x14ac:dyDescent="0.25">
      <c r="A54" s="28">
        <v>42</v>
      </c>
      <c r="B54" s="29" t="s">
        <v>121</v>
      </c>
      <c r="C54" s="29" t="s">
        <v>47</v>
      </c>
      <c r="D54" s="29" t="s">
        <v>48</v>
      </c>
      <c r="E54" s="29" t="s">
        <v>26</v>
      </c>
      <c r="F54" s="30" t="s">
        <v>13</v>
      </c>
      <c r="G54" s="30">
        <v>21000</v>
      </c>
      <c r="H54" s="92">
        <f t="shared" si="35"/>
        <v>602.70000000000005</v>
      </c>
      <c r="I54" s="92">
        <v>0</v>
      </c>
      <c r="J54" s="92">
        <f t="shared" si="36"/>
        <v>638.4</v>
      </c>
      <c r="K54" s="92">
        <v>325</v>
      </c>
      <c r="L54" s="93">
        <f t="shared" si="20"/>
        <v>1566.1</v>
      </c>
      <c r="M54" s="94"/>
      <c r="N54" s="22">
        <f t="shared" si="3"/>
        <v>19433.900000000001</v>
      </c>
    </row>
    <row r="55" spans="1:14" s="38" customFormat="1" ht="38.1" customHeight="1" x14ac:dyDescent="0.25">
      <c r="A55" s="28">
        <v>43</v>
      </c>
      <c r="B55" s="29" t="s">
        <v>172</v>
      </c>
      <c r="C55" s="29" t="s">
        <v>47</v>
      </c>
      <c r="D55" s="29" t="s">
        <v>48</v>
      </c>
      <c r="E55" s="29" t="s">
        <v>26</v>
      </c>
      <c r="F55" s="30" t="s">
        <v>20</v>
      </c>
      <c r="G55" s="30">
        <v>21000</v>
      </c>
      <c r="H55" s="92">
        <f t="shared" ref="H55:H57" si="43">G55*0.0287</f>
        <v>602.70000000000005</v>
      </c>
      <c r="I55" s="92">
        <v>0</v>
      </c>
      <c r="J55" s="92">
        <f t="shared" ref="J55:J57" si="44">G55*3.04%</f>
        <v>638.4</v>
      </c>
      <c r="K55" s="92">
        <v>425</v>
      </c>
      <c r="L55" s="93">
        <f t="shared" si="20"/>
        <v>1666.1</v>
      </c>
      <c r="M55" s="94"/>
      <c r="N55" s="22">
        <f t="shared" si="3"/>
        <v>19333.900000000001</v>
      </c>
    </row>
    <row r="56" spans="1:14" s="38" customFormat="1" ht="38.1" customHeight="1" x14ac:dyDescent="0.25">
      <c r="A56" s="28">
        <v>44</v>
      </c>
      <c r="B56" s="29" t="s">
        <v>173</v>
      </c>
      <c r="C56" s="29" t="s">
        <v>47</v>
      </c>
      <c r="D56" s="29" t="s">
        <v>50</v>
      </c>
      <c r="E56" s="29" t="s">
        <v>26</v>
      </c>
      <c r="F56" s="30" t="s">
        <v>20</v>
      </c>
      <c r="G56" s="30">
        <v>23000</v>
      </c>
      <c r="H56" s="92">
        <f t="shared" si="43"/>
        <v>660.1</v>
      </c>
      <c r="I56" s="92">
        <v>0</v>
      </c>
      <c r="J56" s="92">
        <f t="shared" si="44"/>
        <v>699.2</v>
      </c>
      <c r="K56" s="92">
        <v>425</v>
      </c>
      <c r="L56" s="93">
        <f t="shared" si="20"/>
        <v>1784.3000000000002</v>
      </c>
      <c r="M56" s="94"/>
      <c r="N56" s="22">
        <f t="shared" si="3"/>
        <v>21215.7</v>
      </c>
    </row>
    <row r="57" spans="1:14" s="38" customFormat="1" ht="39" customHeight="1" x14ac:dyDescent="0.25">
      <c r="A57" s="28">
        <v>45</v>
      </c>
      <c r="B57" s="29" t="s">
        <v>196</v>
      </c>
      <c r="C57" s="29" t="s">
        <v>47</v>
      </c>
      <c r="D57" s="29" t="s">
        <v>48</v>
      </c>
      <c r="E57" s="29" t="s">
        <v>26</v>
      </c>
      <c r="F57" s="30" t="s">
        <v>13</v>
      </c>
      <c r="G57" s="30">
        <v>21000</v>
      </c>
      <c r="H57" s="92">
        <f t="shared" si="43"/>
        <v>602.70000000000005</v>
      </c>
      <c r="I57" s="92">
        <v>0</v>
      </c>
      <c r="J57" s="92">
        <f t="shared" si="44"/>
        <v>638.4</v>
      </c>
      <c r="K57" s="92">
        <v>325</v>
      </c>
      <c r="L57" s="93">
        <f t="shared" ref="L57" si="45">H57+I57+J57+K57</f>
        <v>1566.1</v>
      </c>
      <c r="M57" s="94"/>
      <c r="N57" s="22">
        <f t="shared" ref="N57" si="46">G57-L57</f>
        <v>19433.900000000001</v>
      </c>
    </row>
    <row r="58" spans="1:14" s="38" customFormat="1" ht="38.1" customHeight="1" x14ac:dyDescent="0.25">
      <c r="A58" s="28">
        <v>46</v>
      </c>
      <c r="B58" s="29" t="s">
        <v>197</v>
      </c>
      <c r="C58" s="29" t="s">
        <v>47</v>
      </c>
      <c r="D58" s="29" t="s">
        <v>48</v>
      </c>
      <c r="E58" s="29" t="s">
        <v>26</v>
      </c>
      <c r="F58" s="30" t="s">
        <v>13</v>
      </c>
      <c r="G58" s="30">
        <v>21000</v>
      </c>
      <c r="H58" s="92">
        <f t="shared" ref="H58" si="47">G58*0.0287</f>
        <v>602.70000000000005</v>
      </c>
      <c r="I58" s="92">
        <v>0</v>
      </c>
      <c r="J58" s="92">
        <f t="shared" ref="J58" si="48">G58*3.04%</f>
        <v>638.4</v>
      </c>
      <c r="K58" s="92">
        <v>1655</v>
      </c>
      <c r="L58" s="93">
        <f t="shared" ref="L58" si="49">H58+I58+J58+K58</f>
        <v>2896.1</v>
      </c>
      <c r="M58" s="94"/>
      <c r="N58" s="22">
        <f t="shared" ref="N58" si="50">G58-L58</f>
        <v>18103.900000000001</v>
      </c>
    </row>
    <row r="59" spans="1:14" s="38" customFormat="1" ht="38.1" customHeight="1" x14ac:dyDescent="0.25">
      <c r="A59" s="28">
        <v>47</v>
      </c>
      <c r="B59" s="29" t="s">
        <v>198</v>
      </c>
      <c r="C59" s="29" t="s">
        <v>47</v>
      </c>
      <c r="D59" s="29" t="s">
        <v>48</v>
      </c>
      <c r="E59" s="29" t="s">
        <v>26</v>
      </c>
      <c r="F59" s="30" t="s">
        <v>20</v>
      </c>
      <c r="G59" s="30">
        <v>21000</v>
      </c>
      <c r="H59" s="92">
        <f t="shared" ref="H59" si="51">G59*0.0287</f>
        <v>602.70000000000005</v>
      </c>
      <c r="I59" s="92">
        <v>0</v>
      </c>
      <c r="J59" s="92">
        <f t="shared" ref="J59" si="52">G59*3.04%</f>
        <v>638.4</v>
      </c>
      <c r="K59" s="92">
        <v>325</v>
      </c>
      <c r="L59" s="93">
        <f t="shared" ref="L59" si="53">H59+I59+J59+K59</f>
        <v>1566.1</v>
      </c>
      <c r="M59" s="94"/>
      <c r="N59" s="22">
        <f t="shared" ref="N59" si="54">G59-L59</f>
        <v>19433.900000000001</v>
      </c>
    </row>
    <row r="60" spans="1:14" s="38" customFormat="1" ht="38.1" customHeight="1" x14ac:dyDescent="0.25">
      <c r="A60" s="28">
        <v>48</v>
      </c>
      <c r="B60" s="29" t="s">
        <v>199</v>
      </c>
      <c r="C60" s="29" t="s">
        <v>47</v>
      </c>
      <c r="D60" s="29" t="s">
        <v>48</v>
      </c>
      <c r="E60" s="29" t="s">
        <v>26</v>
      </c>
      <c r="F60" s="30" t="s">
        <v>20</v>
      </c>
      <c r="G60" s="30">
        <v>21000</v>
      </c>
      <c r="H60" s="92">
        <f t="shared" ref="H60" si="55">G60*0.0287</f>
        <v>602.70000000000005</v>
      </c>
      <c r="I60" s="92">
        <v>0</v>
      </c>
      <c r="J60" s="92">
        <f t="shared" ref="J60" si="56">G60*3.04%</f>
        <v>638.4</v>
      </c>
      <c r="K60" s="92">
        <v>325</v>
      </c>
      <c r="L60" s="93">
        <f t="shared" ref="L60" si="57">H60+I60+J60+K60</f>
        <v>1566.1</v>
      </c>
      <c r="M60" s="94"/>
      <c r="N60" s="22">
        <f t="shared" ref="N60" si="58">G60-L60</f>
        <v>19433.900000000001</v>
      </c>
    </row>
    <row r="61" spans="1:14" s="37" customFormat="1" ht="38.25" customHeight="1" x14ac:dyDescent="0.25">
      <c r="A61" s="39">
        <v>49</v>
      </c>
      <c r="B61" s="29" t="s">
        <v>200</v>
      </c>
      <c r="C61" s="29" t="s">
        <v>47</v>
      </c>
      <c r="D61" s="29" t="s">
        <v>48</v>
      </c>
      <c r="E61" s="29" t="s">
        <v>26</v>
      </c>
      <c r="F61" s="30" t="s">
        <v>20</v>
      </c>
      <c r="G61" s="30">
        <v>21000</v>
      </c>
      <c r="H61" s="92">
        <f t="shared" ref="H61" si="59">G61*0.0287</f>
        <v>602.70000000000005</v>
      </c>
      <c r="I61" s="92">
        <v>0</v>
      </c>
      <c r="J61" s="92">
        <f t="shared" ref="J61" si="60">G61*3.04%</f>
        <v>638.4</v>
      </c>
      <c r="K61" s="92">
        <v>325</v>
      </c>
      <c r="L61" s="93">
        <f t="shared" ref="L61" si="61">H61+I61+J61+K61</f>
        <v>1566.1</v>
      </c>
      <c r="M61" s="94"/>
      <c r="N61" s="22">
        <f t="shared" ref="N61" si="62">G61-L61</f>
        <v>19433.900000000001</v>
      </c>
    </row>
    <row r="62" spans="1:14" s="38" customFormat="1" ht="33.75" customHeight="1" x14ac:dyDescent="0.25">
      <c r="A62" s="28">
        <v>50</v>
      </c>
      <c r="B62" s="29" t="s">
        <v>208</v>
      </c>
      <c r="C62" s="29" t="s">
        <v>47</v>
      </c>
      <c r="D62" s="29" t="s">
        <v>48</v>
      </c>
      <c r="E62" s="29" t="s">
        <v>26</v>
      </c>
      <c r="F62" s="30" t="s">
        <v>20</v>
      </c>
      <c r="G62" s="30">
        <v>21000</v>
      </c>
      <c r="H62" s="92">
        <f t="shared" ref="H62" si="63">G62*0.0287</f>
        <v>602.70000000000005</v>
      </c>
      <c r="I62" s="92">
        <v>0</v>
      </c>
      <c r="J62" s="92">
        <f t="shared" ref="J62" si="64">G62*3.04%</f>
        <v>638.4</v>
      </c>
      <c r="K62" s="92">
        <v>325</v>
      </c>
      <c r="L62" s="93">
        <f t="shared" ref="L62" si="65">H62+I62+J62+K62</f>
        <v>1566.1</v>
      </c>
      <c r="M62" s="94"/>
      <c r="N62" s="22">
        <f t="shared" ref="N62" si="66">G62-L62</f>
        <v>19433.900000000001</v>
      </c>
    </row>
    <row r="63" spans="1:14" s="38" customFormat="1" ht="33" customHeight="1" x14ac:dyDescent="0.25">
      <c r="A63" s="28">
        <v>51</v>
      </c>
      <c r="B63" s="29" t="s">
        <v>202</v>
      </c>
      <c r="C63" s="29" t="s">
        <v>47</v>
      </c>
      <c r="D63" s="29" t="s">
        <v>48</v>
      </c>
      <c r="E63" s="29" t="s">
        <v>26</v>
      </c>
      <c r="F63" s="30" t="s">
        <v>20</v>
      </c>
      <c r="G63" s="30">
        <v>25000</v>
      </c>
      <c r="H63" s="92">
        <f t="shared" ref="H63" si="67">G63*0.0287</f>
        <v>717.5</v>
      </c>
      <c r="I63" s="92">
        <v>0</v>
      </c>
      <c r="J63" s="92">
        <f t="shared" ref="J63" si="68">G63*3.04%</f>
        <v>760</v>
      </c>
      <c r="K63" s="92">
        <v>325</v>
      </c>
      <c r="L63" s="93">
        <f t="shared" ref="L63" si="69">H63+I63+J63+K63</f>
        <v>1802.5</v>
      </c>
      <c r="M63" s="94"/>
      <c r="N63" s="22">
        <f t="shared" ref="N63" si="70">G63-L63</f>
        <v>23197.5</v>
      </c>
    </row>
    <row r="64" spans="1:14" s="38" customFormat="1" ht="31.5" customHeight="1" x14ac:dyDescent="0.25">
      <c r="A64" s="28">
        <v>52</v>
      </c>
      <c r="B64" s="29" t="s">
        <v>203</v>
      </c>
      <c r="C64" s="29" t="s">
        <v>47</v>
      </c>
      <c r="D64" s="29" t="s">
        <v>48</v>
      </c>
      <c r="E64" s="29" t="s">
        <v>26</v>
      </c>
      <c r="F64" s="30" t="s">
        <v>20</v>
      </c>
      <c r="G64" s="30">
        <v>21000</v>
      </c>
      <c r="H64" s="92">
        <f t="shared" ref="H64" si="71">G64*0.0287</f>
        <v>602.70000000000005</v>
      </c>
      <c r="I64" s="92">
        <v>0</v>
      </c>
      <c r="J64" s="92">
        <f t="shared" ref="J64" si="72">G64*3.04%</f>
        <v>638.4</v>
      </c>
      <c r="K64" s="92">
        <v>325</v>
      </c>
      <c r="L64" s="93">
        <f t="shared" ref="L64" si="73">H64+I64+J64+K64</f>
        <v>1566.1</v>
      </c>
      <c r="M64" s="94"/>
      <c r="N64" s="22">
        <f t="shared" ref="N64" si="74">G64-L64</f>
        <v>19433.900000000001</v>
      </c>
    </row>
    <row r="65" spans="1:14" s="38" customFormat="1" ht="32.25" customHeight="1" x14ac:dyDescent="0.25">
      <c r="A65" s="28">
        <v>53</v>
      </c>
      <c r="B65" s="29" t="s">
        <v>201</v>
      </c>
      <c r="C65" s="29" t="s">
        <v>47</v>
      </c>
      <c r="D65" s="29" t="s">
        <v>48</v>
      </c>
      <c r="E65" s="29" t="s">
        <v>26</v>
      </c>
      <c r="F65" s="30" t="s">
        <v>13</v>
      </c>
      <c r="G65" s="30">
        <v>21000</v>
      </c>
      <c r="H65" s="92">
        <f t="shared" ref="H65" si="75">G65*0.0287</f>
        <v>602.70000000000005</v>
      </c>
      <c r="I65" s="92">
        <v>0</v>
      </c>
      <c r="J65" s="92">
        <f t="shared" ref="J65" si="76">G65*3.04%</f>
        <v>638.4</v>
      </c>
      <c r="K65" s="92">
        <v>325</v>
      </c>
      <c r="L65" s="93">
        <f t="shared" ref="L65" si="77">H65+I65+J65+K65</f>
        <v>1566.1</v>
      </c>
      <c r="M65" s="94"/>
      <c r="N65" s="22">
        <f t="shared" ref="N65" si="78">G65-L65</f>
        <v>19433.900000000001</v>
      </c>
    </row>
    <row r="66" spans="1:14" s="38" customFormat="1" ht="32.25" customHeight="1" x14ac:dyDescent="0.25">
      <c r="A66" s="28">
        <v>54</v>
      </c>
      <c r="B66" s="29" t="s">
        <v>216</v>
      </c>
      <c r="C66" s="29" t="s">
        <v>47</v>
      </c>
      <c r="D66" s="29" t="s">
        <v>53</v>
      </c>
      <c r="E66" s="29" t="s">
        <v>26</v>
      </c>
      <c r="F66" s="30" t="s">
        <v>13</v>
      </c>
      <c r="G66" s="30">
        <v>5000</v>
      </c>
      <c r="H66" s="92">
        <f t="shared" ref="H66" si="79">G66*0.0287</f>
        <v>143.5</v>
      </c>
      <c r="I66" s="92">
        <v>0</v>
      </c>
      <c r="J66" s="92">
        <f t="shared" ref="J66" si="80">G66*3.04%</f>
        <v>152</v>
      </c>
      <c r="K66" s="92">
        <v>325</v>
      </c>
      <c r="L66" s="93">
        <f t="shared" ref="L66" si="81">H66+I66+J66+K66</f>
        <v>620.5</v>
      </c>
      <c r="M66" s="94"/>
      <c r="N66" s="22">
        <f t="shared" ref="N66" si="82">G66-L66</f>
        <v>4379.5</v>
      </c>
    </row>
    <row r="67" spans="1:14" s="38" customFormat="1" ht="33.75" customHeight="1" x14ac:dyDescent="0.25">
      <c r="A67" s="28">
        <v>55</v>
      </c>
      <c r="B67" s="32" t="s">
        <v>117</v>
      </c>
      <c r="C67" s="33" t="s">
        <v>23</v>
      </c>
      <c r="D67" s="33" t="s">
        <v>174</v>
      </c>
      <c r="E67" s="28" t="s">
        <v>26</v>
      </c>
      <c r="F67" s="30" t="s">
        <v>13</v>
      </c>
      <c r="G67" s="30">
        <v>34000</v>
      </c>
      <c r="H67" s="92">
        <f t="shared" si="11"/>
        <v>975.8</v>
      </c>
      <c r="I67" s="92">
        <v>0</v>
      </c>
      <c r="J67" s="92">
        <f t="shared" si="12"/>
        <v>1033.5999999999999</v>
      </c>
      <c r="K67" s="92">
        <v>325</v>
      </c>
      <c r="L67" s="93">
        <f t="shared" si="20"/>
        <v>2334.3999999999996</v>
      </c>
      <c r="M67" s="94"/>
      <c r="N67" s="22">
        <f t="shared" si="3"/>
        <v>31665.599999999999</v>
      </c>
    </row>
    <row r="68" spans="1:14" s="38" customFormat="1" ht="34.5" customHeight="1" x14ac:dyDescent="0.25">
      <c r="A68" s="28">
        <v>56</v>
      </c>
      <c r="B68" s="17" t="s">
        <v>29</v>
      </c>
      <c r="C68" s="17" t="s">
        <v>15</v>
      </c>
      <c r="D68" s="17" t="s">
        <v>30</v>
      </c>
      <c r="E68" s="17" t="s">
        <v>12</v>
      </c>
      <c r="F68" s="4" t="s">
        <v>20</v>
      </c>
      <c r="G68" s="4">
        <v>115000</v>
      </c>
      <c r="H68" s="92">
        <f t="shared" si="11"/>
        <v>3300.5</v>
      </c>
      <c r="I68" s="92">
        <v>15204.88</v>
      </c>
      <c r="J68" s="92">
        <v>3496</v>
      </c>
      <c r="K68" s="92">
        <v>2140.46</v>
      </c>
      <c r="L68" s="93">
        <f t="shared" si="20"/>
        <v>24141.839999999997</v>
      </c>
      <c r="M68" s="94"/>
      <c r="N68" s="22">
        <f t="shared" si="3"/>
        <v>90858.16</v>
      </c>
    </row>
    <row r="69" spans="1:14" s="126" customFormat="1" ht="34.5" customHeight="1" x14ac:dyDescent="0.25">
      <c r="A69" s="28">
        <v>57</v>
      </c>
      <c r="B69" s="29" t="s">
        <v>18</v>
      </c>
      <c r="C69" s="29" t="s">
        <v>15</v>
      </c>
      <c r="D69" s="29" t="s">
        <v>175</v>
      </c>
      <c r="E69" s="29" t="s">
        <v>19</v>
      </c>
      <c r="F69" s="30" t="s">
        <v>20</v>
      </c>
      <c r="G69" s="30">
        <v>55000</v>
      </c>
      <c r="H69" s="92">
        <f t="shared" si="11"/>
        <v>1578.5</v>
      </c>
      <c r="I69" s="92">
        <v>2302.36</v>
      </c>
      <c r="J69" s="92">
        <v>1672</v>
      </c>
      <c r="K69" s="92">
        <v>2766.96</v>
      </c>
      <c r="L69" s="93">
        <f t="shared" si="20"/>
        <v>8319.82</v>
      </c>
      <c r="M69" s="94"/>
      <c r="N69" s="22">
        <f t="shared" si="3"/>
        <v>46680.18</v>
      </c>
    </row>
    <row r="70" spans="1:14" s="38" customFormat="1" ht="33" customHeight="1" x14ac:dyDescent="0.25">
      <c r="A70" s="28">
        <v>58</v>
      </c>
      <c r="B70" s="29" t="s">
        <v>22</v>
      </c>
      <c r="C70" s="29" t="s">
        <v>15</v>
      </c>
      <c r="D70" s="29" t="s">
        <v>176</v>
      </c>
      <c r="E70" s="29" t="s">
        <v>12</v>
      </c>
      <c r="F70" s="30" t="s">
        <v>20</v>
      </c>
      <c r="G70" s="30">
        <v>45000</v>
      </c>
      <c r="H70" s="92">
        <f t="shared" si="11"/>
        <v>1291.5</v>
      </c>
      <c r="I70" s="92">
        <v>891.01</v>
      </c>
      <c r="J70" s="92">
        <f t="shared" ref="J70:J77" si="83">G70*3.04%</f>
        <v>1368</v>
      </c>
      <c r="K70" s="92">
        <v>2866.96</v>
      </c>
      <c r="L70" s="93">
        <f t="shared" si="20"/>
        <v>6417.47</v>
      </c>
      <c r="M70" s="94"/>
      <c r="N70" s="22">
        <f t="shared" si="3"/>
        <v>38582.53</v>
      </c>
    </row>
    <row r="71" spans="1:14" s="38" customFormat="1" ht="40.5" customHeight="1" x14ac:dyDescent="0.25">
      <c r="A71" s="28">
        <v>59</v>
      </c>
      <c r="B71" s="29" t="s">
        <v>14</v>
      </c>
      <c r="C71" s="29" t="s">
        <v>15</v>
      </c>
      <c r="D71" s="29" t="s">
        <v>177</v>
      </c>
      <c r="E71" s="29" t="s">
        <v>12</v>
      </c>
      <c r="F71" s="30" t="s">
        <v>13</v>
      </c>
      <c r="G71" s="30">
        <v>45000</v>
      </c>
      <c r="H71" s="92">
        <f t="shared" ref="H71" si="84">G71*0.0287</f>
        <v>1291.5</v>
      </c>
      <c r="I71" s="92">
        <v>1148.33</v>
      </c>
      <c r="J71" s="92">
        <f t="shared" ref="J71" si="85">G71*3.04%</f>
        <v>1368</v>
      </c>
      <c r="K71" s="92">
        <v>325</v>
      </c>
      <c r="L71" s="93">
        <f t="shared" si="20"/>
        <v>4132.83</v>
      </c>
      <c r="M71" s="94"/>
      <c r="N71" s="22">
        <f t="shared" si="3"/>
        <v>40867.17</v>
      </c>
    </row>
    <row r="72" spans="1:14" s="38" customFormat="1" ht="40.5" customHeight="1" x14ac:dyDescent="0.25">
      <c r="A72" s="28">
        <v>60</v>
      </c>
      <c r="B72" s="29" t="s">
        <v>217</v>
      </c>
      <c r="C72" s="29" t="s">
        <v>15</v>
      </c>
      <c r="D72" s="29" t="s">
        <v>28</v>
      </c>
      <c r="E72" s="28" t="s">
        <v>26</v>
      </c>
      <c r="F72" s="30" t="s">
        <v>20</v>
      </c>
      <c r="G72" s="30">
        <v>34000</v>
      </c>
      <c r="H72" s="92">
        <f t="shared" si="11"/>
        <v>975.8</v>
      </c>
      <c r="I72" s="92">
        <v>0</v>
      </c>
      <c r="J72" s="92">
        <v>1033.5999999999999</v>
      </c>
      <c r="K72" s="92">
        <v>325</v>
      </c>
      <c r="L72" s="93">
        <f t="shared" si="20"/>
        <v>2334.3999999999996</v>
      </c>
      <c r="M72" s="94"/>
      <c r="N72" s="22">
        <f t="shared" si="3"/>
        <v>31665.599999999999</v>
      </c>
    </row>
    <row r="73" spans="1:14" s="38" customFormat="1" ht="38.25" customHeight="1" x14ac:dyDescent="0.25">
      <c r="A73" s="28">
        <v>61</v>
      </c>
      <c r="B73" s="29" t="s">
        <v>38</v>
      </c>
      <c r="C73" s="29" t="s">
        <v>15</v>
      </c>
      <c r="D73" s="29" t="s">
        <v>28</v>
      </c>
      <c r="E73" s="29" t="s">
        <v>12</v>
      </c>
      <c r="F73" s="30" t="s">
        <v>20</v>
      </c>
      <c r="G73" s="30">
        <v>34000</v>
      </c>
      <c r="H73" s="92">
        <f t="shared" si="11"/>
        <v>975.8</v>
      </c>
      <c r="I73" s="92">
        <v>0</v>
      </c>
      <c r="J73" s="92">
        <f t="shared" si="83"/>
        <v>1033.5999999999999</v>
      </c>
      <c r="K73" s="92">
        <v>3855.92</v>
      </c>
      <c r="L73" s="93">
        <f t="shared" si="20"/>
        <v>5865.32</v>
      </c>
      <c r="M73" s="94"/>
      <c r="N73" s="22">
        <f t="shared" si="3"/>
        <v>28134.68</v>
      </c>
    </row>
    <row r="74" spans="1:14" s="38" customFormat="1" ht="31.5" customHeight="1" x14ac:dyDescent="0.25">
      <c r="A74" s="28">
        <v>62</v>
      </c>
      <c r="B74" s="29" t="s">
        <v>27</v>
      </c>
      <c r="C74" s="29" t="s">
        <v>15</v>
      </c>
      <c r="D74" s="29" t="s">
        <v>28</v>
      </c>
      <c r="E74" s="29" t="s">
        <v>12</v>
      </c>
      <c r="F74" s="30" t="s">
        <v>20</v>
      </c>
      <c r="G74" s="30">
        <v>34000</v>
      </c>
      <c r="H74" s="92">
        <f t="shared" si="11"/>
        <v>975.8</v>
      </c>
      <c r="I74" s="92">
        <v>0</v>
      </c>
      <c r="J74" s="92">
        <f t="shared" si="83"/>
        <v>1033.5999999999999</v>
      </c>
      <c r="K74" s="92">
        <v>425</v>
      </c>
      <c r="L74" s="93">
        <f t="shared" si="20"/>
        <v>2434.3999999999996</v>
      </c>
      <c r="M74" s="94"/>
      <c r="N74" s="22">
        <f t="shared" si="3"/>
        <v>31565.599999999999</v>
      </c>
    </row>
    <row r="75" spans="1:14" s="37" customFormat="1" ht="30" customHeight="1" x14ac:dyDescent="0.25">
      <c r="A75" s="39">
        <v>63</v>
      </c>
      <c r="B75" s="33" t="s">
        <v>96</v>
      </c>
      <c r="C75" s="33" t="s">
        <v>15</v>
      </c>
      <c r="D75" s="33" t="s">
        <v>28</v>
      </c>
      <c r="E75" s="28" t="s">
        <v>26</v>
      </c>
      <c r="F75" s="30" t="s">
        <v>20</v>
      </c>
      <c r="G75" s="30">
        <v>34000</v>
      </c>
      <c r="H75" s="92">
        <f t="shared" si="11"/>
        <v>975.8</v>
      </c>
      <c r="I75" s="92">
        <v>0</v>
      </c>
      <c r="J75" s="92">
        <f t="shared" si="83"/>
        <v>1033.5999999999999</v>
      </c>
      <c r="K75" s="92">
        <v>325</v>
      </c>
      <c r="L75" s="93">
        <f t="shared" si="20"/>
        <v>2334.3999999999996</v>
      </c>
      <c r="M75" s="94"/>
      <c r="N75" s="22">
        <f t="shared" si="3"/>
        <v>31665.599999999999</v>
      </c>
    </row>
    <row r="76" spans="1:14" s="38" customFormat="1" ht="31.5" customHeight="1" x14ac:dyDescent="0.25">
      <c r="A76" s="28">
        <v>64</v>
      </c>
      <c r="B76" s="33" t="s">
        <v>143</v>
      </c>
      <c r="C76" s="33" t="s">
        <v>15</v>
      </c>
      <c r="D76" s="33" t="s">
        <v>28</v>
      </c>
      <c r="E76" s="28" t="s">
        <v>26</v>
      </c>
      <c r="F76" s="30" t="s">
        <v>20</v>
      </c>
      <c r="G76" s="30">
        <v>34000</v>
      </c>
      <c r="H76" s="92">
        <f t="shared" si="11"/>
        <v>975.8</v>
      </c>
      <c r="I76" s="92">
        <v>0</v>
      </c>
      <c r="J76" s="92">
        <f t="shared" si="83"/>
        <v>1033.5999999999999</v>
      </c>
      <c r="K76" s="92">
        <v>425</v>
      </c>
      <c r="L76" s="93">
        <f t="shared" si="20"/>
        <v>2434.3999999999996</v>
      </c>
      <c r="M76" s="94"/>
      <c r="N76" s="22">
        <f t="shared" si="3"/>
        <v>31565.599999999999</v>
      </c>
    </row>
    <row r="77" spans="1:14" s="38" customFormat="1" ht="38.1" customHeight="1" x14ac:dyDescent="0.25">
      <c r="A77" s="28">
        <v>65</v>
      </c>
      <c r="B77" s="33" t="s">
        <v>178</v>
      </c>
      <c r="C77" s="33" t="s">
        <v>15</v>
      </c>
      <c r="D77" s="33" t="s">
        <v>28</v>
      </c>
      <c r="E77" s="28" t="s">
        <v>26</v>
      </c>
      <c r="F77" s="30" t="s">
        <v>20</v>
      </c>
      <c r="G77" s="30">
        <v>34000</v>
      </c>
      <c r="H77" s="92">
        <f t="shared" si="11"/>
        <v>975.8</v>
      </c>
      <c r="I77" s="92">
        <v>0</v>
      </c>
      <c r="J77" s="92">
        <f t="shared" si="83"/>
        <v>1033.5999999999999</v>
      </c>
      <c r="K77" s="92">
        <v>9727.15</v>
      </c>
      <c r="L77" s="93">
        <f t="shared" si="20"/>
        <v>11736.55</v>
      </c>
      <c r="M77" s="94"/>
      <c r="N77" s="22">
        <f t="shared" si="3"/>
        <v>22263.45</v>
      </c>
    </row>
    <row r="78" spans="1:14" s="38" customFormat="1" ht="30" customHeight="1" x14ac:dyDescent="0.25">
      <c r="A78" s="28">
        <v>66</v>
      </c>
      <c r="B78" s="29" t="s">
        <v>24</v>
      </c>
      <c r="C78" s="29" t="s">
        <v>15</v>
      </c>
      <c r="D78" s="29" t="s">
        <v>25</v>
      </c>
      <c r="E78" s="28" t="s">
        <v>26</v>
      </c>
      <c r="F78" s="30" t="s">
        <v>20</v>
      </c>
      <c r="G78" s="30">
        <v>36000</v>
      </c>
      <c r="H78" s="92">
        <f t="shared" ref="H78:H85" si="86">G78*0.0287</f>
        <v>1033.2</v>
      </c>
      <c r="I78" s="92">
        <v>0</v>
      </c>
      <c r="J78" s="92">
        <f t="shared" ref="J78:J82" si="87">G78*3.04%</f>
        <v>1094.4000000000001</v>
      </c>
      <c r="K78" s="92">
        <v>425</v>
      </c>
      <c r="L78" s="93">
        <f t="shared" si="20"/>
        <v>2552.6000000000004</v>
      </c>
      <c r="M78" s="94"/>
      <c r="N78" s="22">
        <f t="shared" si="3"/>
        <v>33447.4</v>
      </c>
    </row>
    <row r="79" spans="1:14" s="38" customFormat="1" ht="30" customHeight="1" x14ac:dyDescent="0.25">
      <c r="A79" s="28">
        <v>67</v>
      </c>
      <c r="B79" s="33" t="s">
        <v>205</v>
      </c>
      <c r="C79" s="33" t="s">
        <v>15</v>
      </c>
      <c r="D79" s="33" t="s">
        <v>28</v>
      </c>
      <c r="E79" s="28" t="s">
        <v>26</v>
      </c>
      <c r="F79" s="30" t="s">
        <v>20</v>
      </c>
      <c r="G79" s="30">
        <v>34000</v>
      </c>
      <c r="H79" s="92">
        <f t="shared" si="86"/>
        <v>975.8</v>
      </c>
      <c r="I79" s="92">
        <v>0</v>
      </c>
      <c r="J79" s="92">
        <f t="shared" si="87"/>
        <v>1033.5999999999999</v>
      </c>
      <c r="K79" s="92">
        <v>325</v>
      </c>
      <c r="L79" s="93">
        <f t="shared" ref="L79" si="88">H79+I79+J79+K79</f>
        <v>2334.3999999999996</v>
      </c>
      <c r="M79" s="94"/>
      <c r="N79" s="22">
        <f t="shared" ref="N79" si="89">G79-L79</f>
        <v>31665.599999999999</v>
      </c>
    </row>
    <row r="80" spans="1:14" s="38" customFormat="1" ht="38.1" customHeight="1" x14ac:dyDescent="0.25">
      <c r="A80" s="28">
        <v>68</v>
      </c>
      <c r="B80" s="29" t="s">
        <v>84</v>
      </c>
      <c r="C80" s="29" t="s">
        <v>98</v>
      </c>
      <c r="D80" s="29" t="s">
        <v>179</v>
      </c>
      <c r="E80" s="29" t="s">
        <v>12</v>
      </c>
      <c r="F80" s="30" t="s">
        <v>13</v>
      </c>
      <c r="G80" s="30">
        <v>115000</v>
      </c>
      <c r="H80" s="92">
        <f t="shared" si="86"/>
        <v>3300.5</v>
      </c>
      <c r="I80" s="92">
        <v>14776.01</v>
      </c>
      <c r="J80" s="92">
        <f t="shared" si="87"/>
        <v>3496</v>
      </c>
      <c r="K80" s="92">
        <v>3855.92</v>
      </c>
      <c r="L80" s="93">
        <f t="shared" si="20"/>
        <v>25428.43</v>
      </c>
      <c r="M80" s="94"/>
      <c r="N80" s="22">
        <f t="shared" ref="N80" si="90">G80-L80</f>
        <v>89571.57</v>
      </c>
    </row>
    <row r="81" spans="1:14" s="38" customFormat="1" ht="40.5" customHeight="1" x14ac:dyDescent="0.25">
      <c r="A81" s="28">
        <v>69</v>
      </c>
      <c r="B81" s="29" t="s">
        <v>86</v>
      </c>
      <c r="C81" s="29" t="s">
        <v>98</v>
      </c>
      <c r="D81" s="29" t="s">
        <v>180</v>
      </c>
      <c r="E81" s="29" t="s">
        <v>12</v>
      </c>
      <c r="F81" s="30" t="s">
        <v>13</v>
      </c>
      <c r="G81" s="30">
        <v>55000</v>
      </c>
      <c r="H81" s="92">
        <f t="shared" ref="H81" si="91">G81*0.0287</f>
        <v>1578.5</v>
      </c>
      <c r="I81" s="92">
        <v>2302.36</v>
      </c>
      <c r="J81" s="92">
        <v>1672</v>
      </c>
      <c r="K81" s="92">
        <v>2140.46</v>
      </c>
      <c r="L81" s="93">
        <f t="shared" si="20"/>
        <v>7693.3200000000006</v>
      </c>
      <c r="M81" s="94"/>
      <c r="N81" s="22">
        <f t="shared" si="3"/>
        <v>47306.68</v>
      </c>
    </row>
    <row r="82" spans="1:14" s="38" customFormat="1" ht="38.1" customHeight="1" x14ac:dyDescent="0.25">
      <c r="A82" s="28">
        <v>70</v>
      </c>
      <c r="B82" s="29" t="s">
        <v>85</v>
      </c>
      <c r="C82" s="29" t="s">
        <v>98</v>
      </c>
      <c r="D82" s="29" t="s">
        <v>76</v>
      </c>
      <c r="E82" s="29" t="s">
        <v>26</v>
      </c>
      <c r="F82" s="30" t="s">
        <v>13</v>
      </c>
      <c r="G82" s="30">
        <v>34000</v>
      </c>
      <c r="H82" s="92">
        <f t="shared" si="86"/>
        <v>975.8</v>
      </c>
      <c r="I82" s="92">
        <v>0</v>
      </c>
      <c r="J82" s="92">
        <f t="shared" si="87"/>
        <v>1033.5999999999999</v>
      </c>
      <c r="K82" s="92">
        <v>1151.5</v>
      </c>
      <c r="L82" s="93">
        <f t="shared" si="20"/>
        <v>3160.8999999999996</v>
      </c>
      <c r="M82" s="94"/>
      <c r="N82" s="22">
        <f t="shared" si="3"/>
        <v>30839.1</v>
      </c>
    </row>
    <row r="83" spans="1:14" s="38" customFormat="1" ht="42.75" customHeight="1" x14ac:dyDescent="0.25">
      <c r="A83" s="28">
        <v>71</v>
      </c>
      <c r="B83" s="34" t="s">
        <v>88</v>
      </c>
      <c r="C83" s="29" t="s">
        <v>98</v>
      </c>
      <c r="D83" s="29" t="s">
        <v>87</v>
      </c>
      <c r="E83" s="29" t="s">
        <v>26</v>
      </c>
      <c r="F83" s="30" t="s">
        <v>20</v>
      </c>
      <c r="G83" s="30">
        <v>34000</v>
      </c>
      <c r="H83" s="92">
        <f t="shared" si="86"/>
        <v>975.8</v>
      </c>
      <c r="I83" s="92">
        <v>0</v>
      </c>
      <c r="J83" s="92">
        <v>1033.5999999999999</v>
      </c>
      <c r="K83" s="92">
        <v>325</v>
      </c>
      <c r="L83" s="93">
        <f t="shared" si="20"/>
        <v>2334.3999999999996</v>
      </c>
      <c r="M83" s="94"/>
      <c r="N83" s="22">
        <f t="shared" si="3"/>
        <v>31665.599999999999</v>
      </c>
    </row>
    <row r="84" spans="1:14" s="38" customFormat="1" ht="44.25" customHeight="1" x14ac:dyDescent="0.25">
      <c r="A84" s="28">
        <v>72</v>
      </c>
      <c r="B84" s="40" t="s">
        <v>187</v>
      </c>
      <c r="C84" s="17" t="s">
        <v>98</v>
      </c>
      <c r="D84" s="17" t="s">
        <v>87</v>
      </c>
      <c r="E84" s="17" t="s">
        <v>26</v>
      </c>
      <c r="F84" s="4" t="s">
        <v>13</v>
      </c>
      <c r="G84" s="4">
        <v>34000</v>
      </c>
      <c r="H84" s="92">
        <f t="shared" ref="H84" si="92">G84*0.0287</f>
        <v>975.8</v>
      </c>
      <c r="I84" s="92">
        <v>0</v>
      </c>
      <c r="J84" s="92">
        <v>1033.5999999999999</v>
      </c>
      <c r="K84" s="92">
        <v>425</v>
      </c>
      <c r="L84" s="93">
        <f t="shared" ref="L84" si="93">H84+I84+J84+K84</f>
        <v>2434.3999999999996</v>
      </c>
      <c r="M84" s="94"/>
      <c r="N84" s="22">
        <f t="shared" ref="N84" si="94">G84-L84</f>
        <v>31565.599999999999</v>
      </c>
    </row>
    <row r="85" spans="1:14" s="38" customFormat="1" ht="33.75" customHeight="1" x14ac:dyDescent="0.25">
      <c r="A85" s="28">
        <v>73</v>
      </c>
      <c r="B85" s="34" t="s">
        <v>181</v>
      </c>
      <c r="C85" s="29" t="s">
        <v>98</v>
      </c>
      <c r="D85" s="29" t="s">
        <v>87</v>
      </c>
      <c r="E85" s="29" t="s">
        <v>26</v>
      </c>
      <c r="F85" s="30" t="s">
        <v>13</v>
      </c>
      <c r="G85" s="30">
        <v>34000</v>
      </c>
      <c r="H85" s="92">
        <f t="shared" si="86"/>
        <v>975.8</v>
      </c>
      <c r="I85" s="92">
        <v>0</v>
      </c>
      <c r="J85" s="92">
        <v>1033.5999999999999</v>
      </c>
      <c r="K85" s="92">
        <v>325</v>
      </c>
      <c r="L85" s="93">
        <f t="shared" si="20"/>
        <v>2334.3999999999996</v>
      </c>
      <c r="M85" s="94"/>
      <c r="N85" s="22">
        <f t="shared" si="3"/>
        <v>31665.599999999999</v>
      </c>
    </row>
    <row r="86" spans="1:14" s="38" customFormat="1" ht="33.75" customHeight="1" x14ac:dyDescent="0.25">
      <c r="A86" s="28">
        <v>74</v>
      </c>
      <c r="B86" s="34" t="s">
        <v>206</v>
      </c>
      <c r="C86" s="29" t="s">
        <v>98</v>
      </c>
      <c r="D86" s="29" t="s">
        <v>87</v>
      </c>
      <c r="E86" s="29" t="s">
        <v>26</v>
      </c>
      <c r="F86" s="30" t="s">
        <v>13</v>
      </c>
      <c r="G86" s="30">
        <v>34000</v>
      </c>
      <c r="H86" s="92">
        <f t="shared" ref="H86:H87" si="95">G86*0.0287</f>
        <v>975.8</v>
      </c>
      <c r="I86" s="92">
        <v>0</v>
      </c>
      <c r="J86" s="92">
        <v>1033.5999999999999</v>
      </c>
      <c r="K86" s="92">
        <v>325</v>
      </c>
      <c r="L86" s="93">
        <f t="shared" ref="L86:L87" si="96">H86+I86+J86+K86</f>
        <v>2334.3999999999996</v>
      </c>
      <c r="M86" s="94"/>
      <c r="N86" s="22">
        <f t="shared" ref="N86:N87" si="97">G86-L86</f>
        <v>31665.599999999999</v>
      </c>
    </row>
    <row r="87" spans="1:14" s="38" customFormat="1" ht="33.75" customHeight="1" x14ac:dyDescent="0.25">
      <c r="A87" s="28">
        <v>75</v>
      </c>
      <c r="B87" s="34" t="s">
        <v>207</v>
      </c>
      <c r="C87" s="29" t="s">
        <v>98</v>
      </c>
      <c r="D87" s="29" t="s">
        <v>87</v>
      </c>
      <c r="E87" s="29" t="s">
        <v>26</v>
      </c>
      <c r="F87" s="30" t="s">
        <v>13</v>
      </c>
      <c r="G87" s="30">
        <v>34000</v>
      </c>
      <c r="H87" s="92">
        <f t="shared" si="95"/>
        <v>975.8</v>
      </c>
      <c r="I87" s="92">
        <v>0</v>
      </c>
      <c r="J87" s="92">
        <v>1033.5999999999999</v>
      </c>
      <c r="K87" s="92">
        <v>325</v>
      </c>
      <c r="L87" s="93">
        <f t="shared" si="96"/>
        <v>2334.3999999999996</v>
      </c>
      <c r="M87" s="94"/>
      <c r="N87" s="22">
        <f t="shared" si="97"/>
        <v>31665.599999999999</v>
      </c>
    </row>
    <row r="88" spans="1:14" s="38" customFormat="1" ht="32.25" customHeight="1" x14ac:dyDescent="0.25">
      <c r="A88" s="28">
        <v>76</v>
      </c>
      <c r="B88" s="29" t="s">
        <v>182</v>
      </c>
      <c r="C88" s="29" t="s">
        <v>16</v>
      </c>
      <c r="D88" s="29" t="s">
        <v>183</v>
      </c>
      <c r="E88" s="29" t="s">
        <v>12</v>
      </c>
      <c r="F88" s="30" t="s">
        <v>13</v>
      </c>
      <c r="G88" s="30">
        <v>115000</v>
      </c>
      <c r="H88" s="92">
        <f t="shared" ref="H88:H92" si="98">G88*0.0287</f>
        <v>3300.5</v>
      </c>
      <c r="I88" s="92">
        <v>15633.74</v>
      </c>
      <c r="J88" s="92">
        <f t="shared" ref="J88:J89" si="99">G88*3.04%</f>
        <v>3496</v>
      </c>
      <c r="K88" s="92">
        <v>425</v>
      </c>
      <c r="L88" s="93">
        <f t="shared" si="20"/>
        <v>22855.239999999998</v>
      </c>
      <c r="M88" s="94"/>
      <c r="N88" s="22">
        <f t="shared" si="3"/>
        <v>92144.760000000009</v>
      </c>
    </row>
    <row r="89" spans="1:14" s="38" customFormat="1" ht="41.25" customHeight="1" x14ac:dyDescent="0.25">
      <c r="A89" s="28">
        <v>77</v>
      </c>
      <c r="B89" s="29" t="s">
        <v>184</v>
      </c>
      <c r="C89" s="29" t="s">
        <v>16</v>
      </c>
      <c r="D89" s="29" t="s">
        <v>185</v>
      </c>
      <c r="E89" s="29" t="s">
        <v>21</v>
      </c>
      <c r="F89" s="30" t="s">
        <v>13</v>
      </c>
      <c r="G89" s="30">
        <v>45000</v>
      </c>
      <c r="H89" s="92">
        <f t="shared" si="98"/>
        <v>1291.5</v>
      </c>
      <c r="I89" s="92">
        <v>1148.33</v>
      </c>
      <c r="J89" s="92">
        <f t="shared" si="99"/>
        <v>1368</v>
      </c>
      <c r="K89" s="92">
        <v>325</v>
      </c>
      <c r="L89" s="93">
        <f t="shared" si="20"/>
        <v>4132.83</v>
      </c>
      <c r="M89" s="94"/>
      <c r="N89" s="22">
        <f t="shared" si="3"/>
        <v>40867.17</v>
      </c>
    </row>
    <row r="90" spans="1:14" s="38" customFormat="1" ht="36" x14ac:dyDescent="0.25">
      <c r="A90" s="47">
        <v>78</v>
      </c>
      <c r="B90" s="29" t="s">
        <v>34</v>
      </c>
      <c r="C90" s="29" t="s">
        <v>32</v>
      </c>
      <c r="D90" s="29" t="s">
        <v>35</v>
      </c>
      <c r="E90" s="29" t="s">
        <v>19</v>
      </c>
      <c r="F90" s="30" t="s">
        <v>20</v>
      </c>
      <c r="G90" s="30">
        <v>45000</v>
      </c>
      <c r="H90" s="92">
        <f t="shared" ref="H90" si="100">G90*0.0287</f>
        <v>1291.5</v>
      </c>
      <c r="I90" s="92">
        <v>1148.33</v>
      </c>
      <c r="J90" s="92">
        <f t="shared" ref="J90" si="101">G90*3.04%</f>
        <v>1368</v>
      </c>
      <c r="K90" s="92">
        <v>2856.5</v>
      </c>
      <c r="L90" s="93">
        <f t="shared" si="20"/>
        <v>6664.33</v>
      </c>
      <c r="M90" s="94"/>
      <c r="N90" s="22">
        <f t="shared" si="3"/>
        <v>38335.67</v>
      </c>
    </row>
    <row r="91" spans="1:14" s="38" customFormat="1" ht="45.75" customHeight="1" x14ac:dyDescent="0.25">
      <c r="A91" s="47">
        <v>79</v>
      </c>
      <c r="B91" s="29" t="s">
        <v>36</v>
      </c>
      <c r="C91" s="29" t="s">
        <v>32</v>
      </c>
      <c r="D91" s="29" t="s">
        <v>37</v>
      </c>
      <c r="E91" s="28" t="s">
        <v>26</v>
      </c>
      <c r="F91" s="30" t="s">
        <v>20</v>
      </c>
      <c r="G91" s="30">
        <v>40000</v>
      </c>
      <c r="H91" s="92">
        <f t="shared" si="98"/>
        <v>1148</v>
      </c>
      <c r="I91" s="92">
        <v>185.33</v>
      </c>
      <c r="J91" s="92">
        <f t="shared" ref="J91:J92" si="102">G91*3.04%</f>
        <v>1216</v>
      </c>
      <c r="K91" s="92">
        <v>2220.46</v>
      </c>
      <c r="L91" s="93">
        <f t="shared" si="20"/>
        <v>4769.79</v>
      </c>
      <c r="M91" s="94"/>
      <c r="N91" s="22">
        <f t="shared" si="3"/>
        <v>35230.21</v>
      </c>
    </row>
    <row r="92" spans="1:14" s="38" customFormat="1" ht="36" x14ac:dyDescent="0.25">
      <c r="A92" s="47">
        <v>80</v>
      </c>
      <c r="B92" s="28" t="s">
        <v>31</v>
      </c>
      <c r="C92" s="29" t="s">
        <v>32</v>
      </c>
      <c r="D92" s="28" t="s">
        <v>33</v>
      </c>
      <c r="E92" s="28" t="s">
        <v>26</v>
      </c>
      <c r="F92" s="30" t="s">
        <v>20</v>
      </c>
      <c r="G92" s="30">
        <v>31000</v>
      </c>
      <c r="H92" s="92">
        <f t="shared" si="98"/>
        <v>889.7</v>
      </c>
      <c r="I92" s="92">
        <v>0</v>
      </c>
      <c r="J92" s="92">
        <f t="shared" si="102"/>
        <v>942.4</v>
      </c>
      <c r="K92" s="92">
        <v>425</v>
      </c>
      <c r="L92" s="93">
        <f t="shared" si="20"/>
        <v>2257.1</v>
      </c>
      <c r="M92" s="94"/>
      <c r="N92" s="22">
        <f t="shared" si="3"/>
        <v>28742.9</v>
      </c>
    </row>
    <row r="93" spans="1:14" s="38" customFormat="1" ht="36" x14ac:dyDescent="0.25">
      <c r="A93" s="47">
        <v>81</v>
      </c>
      <c r="B93" s="29" t="s">
        <v>10</v>
      </c>
      <c r="C93" s="29" t="s">
        <v>11</v>
      </c>
      <c r="D93" s="29" t="s">
        <v>150</v>
      </c>
      <c r="E93" s="29" t="s">
        <v>12</v>
      </c>
      <c r="F93" s="30" t="s">
        <v>13</v>
      </c>
      <c r="G93" s="30">
        <v>115000</v>
      </c>
      <c r="H93" s="92">
        <f>G93*0.0287</f>
        <v>3300.5</v>
      </c>
      <c r="I93" s="92">
        <v>15633.74</v>
      </c>
      <c r="J93" s="92">
        <f>G93*3.04%</f>
        <v>3496</v>
      </c>
      <c r="K93" s="92">
        <v>425</v>
      </c>
      <c r="L93" s="93">
        <v>22855.24</v>
      </c>
      <c r="M93" s="94"/>
      <c r="N93" s="22">
        <f t="shared" si="3"/>
        <v>92144.76</v>
      </c>
    </row>
    <row r="94" spans="1:14" s="38" customFormat="1" ht="31.5" customHeight="1" x14ac:dyDescent="0.25">
      <c r="A94" s="47">
        <v>83</v>
      </c>
      <c r="B94" s="29" t="s">
        <v>17</v>
      </c>
      <c r="C94" s="29" t="s">
        <v>11</v>
      </c>
      <c r="D94" s="29" t="s">
        <v>186</v>
      </c>
      <c r="E94" s="29" t="s">
        <v>12</v>
      </c>
      <c r="F94" s="30" t="s">
        <v>13</v>
      </c>
      <c r="G94" s="30">
        <v>45000</v>
      </c>
      <c r="H94" s="92">
        <f>G94*0.0287</f>
        <v>1291.5</v>
      </c>
      <c r="I94" s="92">
        <v>891.01</v>
      </c>
      <c r="J94" s="92">
        <f>G94*3.04%</f>
        <v>1368</v>
      </c>
      <c r="K94" s="92">
        <v>2040.46</v>
      </c>
      <c r="L94" s="93">
        <f t="shared" si="20"/>
        <v>5590.97</v>
      </c>
      <c r="M94" s="94"/>
      <c r="N94" s="22">
        <f t="shared" si="3"/>
        <v>39409.03</v>
      </c>
    </row>
    <row r="95" spans="1:14" s="38" customFormat="1" ht="42" customHeight="1" x14ac:dyDescent="0.25">
      <c r="B95" s="95" t="s">
        <v>89</v>
      </c>
      <c r="C95" s="96"/>
      <c r="D95" s="96"/>
      <c r="E95" s="96"/>
      <c r="F95" s="97"/>
      <c r="G95" s="35">
        <f>SUM(G13:G94)</f>
        <v>3520000</v>
      </c>
      <c r="H95" s="36">
        <f>SUM(H13:H94)</f>
        <v>101023.99999999996</v>
      </c>
      <c r="I95" s="22">
        <f>SUM(I13:I94)</f>
        <v>201523.30999999994</v>
      </c>
      <c r="J95" s="22">
        <f>SUM(J13:J94)</f>
        <v>107008.00000000009</v>
      </c>
      <c r="K95" s="22">
        <f>SUM(K13:K94)</f>
        <v>130227.32000000002</v>
      </c>
      <c r="L95" s="93">
        <f t="shared" si="20"/>
        <v>539782.63</v>
      </c>
      <c r="M95" s="94"/>
      <c r="N95" s="22">
        <f t="shared" si="3"/>
        <v>2980217.37</v>
      </c>
    </row>
    <row r="96" spans="1:14" x14ac:dyDescent="0.2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102" spans="5:8" ht="20.25" x14ac:dyDescent="0.25">
      <c r="E102" s="16"/>
      <c r="H102" s="7"/>
    </row>
    <row r="103" spans="5:8" ht="18" x14ac:dyDescent="0.25">
      <c r="H103" s="9" t="s">
        <v>55</v>
      </c>
    </row>
    <row r="104" spans="5:8" ht="18" x14ac:dyDescent="0.25">
      <c r="H104" s="10" t="s">
        <v>56</v>
      </c>
    </row>
  </sheetData>
  <autoFilter ref="A12:N95" xr:uid="{00000000-0009-0000-0000-000000000000}">
    <filterColumn colId="11" showButton="0"/>
  </autoFilter>
  <mergeCells count="89">
    <mergeCell ref="L94:M94"/>
    <mergeCell ref="L82:M82"/>
    <mergeCell ref="L83:M83"/>
    <mergeCell ref="L85:M85"/>
    <mergeCell ref="L91:M91"/>
    <mergeCell ref="L93:M93"/>
    <mergeCell ref="L84:M84"/>
    <mergeCell ref="L89:M89"/>
    <mergeCell ref="L92:M92"/>
    <mergeCell ref="L90:M90"/>
    <mergeCell ref="L86:M86"/>
    <mergeCell ref="L87:M87"/>
    <mergeCell ref="L88:M88"/>
    <mergeCell ref="L80:M80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L79:M79"/>
    <mergeCell ref="L78:M78"/>
    <mergeCell ref="L68:M68"/>
    <mergeCell ref="L81:M81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B95:F95"/>
    <mergeCell ref="L95:M95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53:M53"/>
    <mergeCell ref="L51:M51"/>
    <mergeCell ref="L54:M54"/>
    <mergeCell ref="L67:M67"/>
    <mergeCell ref="L77:M77"/>
    <mergeCell ref="L69:M69"/>
    <mergeCell ref="L70:M70"/>
    <mergeCell ref="L72:M72"/>
    <mergeCell ref="L73:M73"/>
    <mergeCell ref="L71:M71"/>
    <mergeCell ref="L66:M66"/>
    <mergeCell ref="L76:M76"/>
    <mergeCell ref="L63:M63"/>
    <mergeCell ref="L64:M64"/>
    <mergeCell ref="L65:M65"/>
  </mergeCells>
  <pageMargins left="0.23622047244094491" right="0.23622047244094491" top="0.55118110236220474" bottom="0.55118110236220474" header="0.31496062992125984" footer="0.31496062992125984"/>
  <pageSetup paperSize="8" scale="49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view="pageBreakPreview" topLeftCell="A15" zoomScale="64" zoomScaleNormal="60" zoomScaleSheetLayoutView="64" workbookViewId="0">
      <selection activeCell="M37" sqref="M37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43"/>
      <c r="B5" s="43"/>
      <c r="C5" s="43"/>
      <c r="D5" s="43"/>
      <c r="E5" s="43"/>
      <c r="F5" s="43"/>
      <c r="G5" s="43"/>
      <c r="H5" s="43"/>
      <c r="I5" s="43"/>
      <c r="J5" s="44"/>
      <c r="K5" s="45"/>
      <c r="L5" s="43"/>
      <c r="M5" s="43"/>
      <c r="N5" s="43"/>
      <c r="O5" s="43"/>
      <c r="P5" s="43"/>
    </row>
    <row r="6" spans="1:16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9.5" x14ac:dyDescent="0.25">
      <c r="A8" s="98" t="s">
        <v>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19.5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24.75" customHeight="1" x14ac:dyDescent="0.25">
      <c r="A10" s="3"/>
      <c r="B10" s="3"/>
      <c r="C10" s="3"/>
      <c r="D10" s="3"/>
      <c r="E10" s="25" t="s">
        <v>105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26" t="s">
        <v>230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</row>
    <row r="14" spans="1:16" s="23" customFormat="1" ht="37.5" customHeight="1" x14ac:dyDescent="0.25">
      <c r="A14" s="27" t="s">
        <v>90</v>
      </c>
      <c r="B14" s="19" t="s">
        <v>3</v>
      </c>
      <c r="C14" s="19" t="s">
        <v>6</v>
      </c>
      <c r="D14" s="19" t="s">
        <v>7</v>
      </c>
      <c r="E14" s="19" t="s">
        <v>8</v>
      </c>
      <c r="F14" s="18" t="s">
        <v>9</v>
      </c>
      <c r="G14" s="18" t="s">
        <v>106</v>
      </c>
      <c r="H14" s="18" t="s">
        <v>107</v>
      </c>
      <c r="I14" s="18" t="s">
        <v>4</v>
      </c>
      <c r="J14" s="27" t="s">
        <v>91</v>
      </c>
      <c r="K14" s="27" t="s">
        <v>92</v>
      </c>
      <c r="L14" s="27" t="s">
        <v>93</v>
      </c>
      <c r="M14" s="27" t="s">
        <v>94</v>
      </c>
      <c r="N14" s="102" t="s">
        <v>95</v>
      </c>
      <c r="O14" s="103"/>
      <c r="P14" s="27" t="s">
        <v>5</v>
      </c>
    </row>
    <row r="15" spans="1:16" s="23" customFormat="1" ht="48" customHeight="1" x14ac:dyDescent="0.25">
      <c r="A15" s="87">
        <v>1</v>
      </c>
      <c r="B15" s="88" t="s">
        <v>120</v>
      </c>
      <c r="C15" s="89" t="s">
        <v>46</v>
      </c>
      <c r="D15" s="89" t="s">
        <v>154</v>
      </c>
      <c r="E15" s="89" t="s">
        <v>110</v>
      </c>
      <c r="F15" s="4" t="s">
        <v>20</v>
      </c>
      <c r="G15" s="90">
        <v>45200</v>
      </c>
      <c r="H15" s="90">
        <v>45597</v>
      </c>
      <c r="I15" s="91">
        <v>40000</v>
      </c>
      <c r="J15" s="92">
        <f t="shared" ref="J15:J28" si="0">I15*0.0287</f>
        <v>1148</v>
      </c>
      <c r="K15" s="92">
        <v>442.65</v>
      </c>
      <c r="L15" s="92">
        <f t="shared" ref="L15:L28" si="1">I15*3.04%</f>
        <v>1216</v>
      </c>
      <c r="M15" s="92">
        <v>325</v>
      </c>
      <c r="N15" s="104">
        <f t="shared" ref="N15:N28" si="2">J15+K15+L15+M15</f>
        <v>3131.65</v>
      </c>
      <c r="O15" s="104"/>
      <c r="P15" s="22">
        <f t="shared" ref="P15:P28" si="3">I15-N15</f>
        <v>36868.35</v>
      </c>
    </row>
    <row r="16" spans="1:16" s="23" customFormat="1" ht="48" customHeight="1" x14ac:dyDescent="0.25">
      <c r="A16" s="87">
        <v>2</v>
      </c>
      <c r="B16" s="88" t="s">
        <v>146</v>
      </c>
      <c r="C16" s="89" t="s">
        <v>151</v>
      </c>
      <c r="D16" s="89" t="s">
        <v>156</v>
      </c>
      <c r="E16" s="89" t="s">
        <v>110</v>
      </c>
      <c r="F16" s="4" t="s">
        <v>20</v>
      </c>
      <c r="G16" s="90">
        <v>45413</v>
      </c>
      <c r="H16" s="90">
        <v>45597</v>
      </c>
      <c r="I16" s="91">
        <v>95000</v>
      </c>
      <c r="J16" s="92">
        <f>I16*0.0287</f>
        <v>2726.5</v>
      </c>
      <c r="K16" s="92">
        <v>10929.24</v>
      </c>
      <c r="L16" s="92">
        <f>I16*3.04%</f>
        <v>2888</v>
      </c>
      <c r="M16" s="92">
        <v>425</v>
      </c>
      <c r="N16" s="93">
        <f>J16+K16+L16+M16</f>
        <v>16968.739999999998</v>
      </c>
      <c r="O16" s="94"/>
      <c r="P16" s="22">
        <f>I16-N16</f>
        <v>78031.260000000009</v>
      </c>
    </row>
    <row r="17" spans="1:16" s="23" customFormat="1" ht="45.75" customHeight="1" x14ac:dyDescent="0.25">
      <c r="A17" s="87">
        <v>3</v>
      </c>
      <c r="B17" s="88" t="s">
        <v>111</v>
      </c>
      <c r="C17" s="89" t="s">
        <v>97</v>
      </c>
      <c r="D17" s="89" t="s">
        <v>218</v>
      </c>
      <c r="E17" s="89" t="s">
        <v>110</v>
      </c>
      <c r="F17" s="4" t="s">
        <v>13</v>
      </c>
      <c r="G17" s="90">
        <v>45200</v>
      </c>
      <c r="H17" s="90">
        <v>45597</v>
      </c>
      <c r="I17" s="91">
        <v>55000</v>
      </c>
      <c r="J17" s="92">
        <f t="shared" si="0"/>
        <v>1578.5</v>
      </c>
      <c r="K17" s="92">
        <v>2559.6799999999998</v>
      </c>
      <c r="L17" s="92">
        <f t="shared" si="1"/>
        <v>1672</v>
      </c>
      <c r="M17" s="92">
        <v>325</v>
      </c>
      <c r="N17" s="104">
        <f t="shared" si="2"/>
        <v>6135.18</v>
      </c>
      <c r="O17" s="104"/>
      <c r="P17" s="22">
        <f t="shared" si="3"/>
        <v>48864.82</v>
      </c>
    </row>
    <row r="18" spans="1:16" s="23" customFormat="1" ht="43.5" customHeight="1" x14ac:dyDescent="0.25">
      <c r="A18" s="87">
        <v>4</v>
      </c>
      <c r="B18" s="88" t="s">
        <v>108</v>
      </c>
      <c r="C18" s="89" t="s">
        <v>97</v>
      </c>
      <c r="D18" s="89" t="s">
        <v>109</v>
      </c>
      <c r="E18" s="89" t="s">
        <v>110</v>
      </c>
      <c r="F18" s="4" t="s">
        <v>13</v>
      </c>
      <c r="G18" s="90">
        <v>45200</v>
      </c>
      <c r="H18" s="90">
        <v>45597</v>
      </c>
      <c r="I18" s="91">
        <v>45000</v>
      </c>
      <c r="J18" s="92">
        <f t="shared" si="0"/>
        <v>1291.5</v>
      </c>
      <c r="K18" s="92">
        <v>1148.33</v>
      </c>
      <c r="L18" s="92">
        <f t="shared" si="1"/>
        <v>1368</v>
      </c>
      <c r="M18" s="92">
        <v>325</v>
      </c>
      <c r="N18" s="93">
        <f t="shared" si="2"/>
        <v>4132.83</v>
      </c>
      <c r="O18" s="94"/>
      <c r="P18" s="22">
        <f t="shared" si="3"/>
        <v>40867.17</v>
      </c>
    </row>
    <row r="19" spans="1:16" s="23" customFormat="1" ht="54" customHeight="1" x14ac:dyDescent="0.25">
      <c r="A19" s="87">
        <v>5</v>
      </c>
      <c r="B19" s="17" t="s">
        <v>78</v>
      </c>
      <c r="C19" s="89" t="s">
        <v>149</v>
      </c>
      <c r="D19" s="17" t="s">
        <v>194</v>
      </c>
      <c r="E19" s="17" t="s">
        <v>77</v>
      </c>
      <c r="F19" s="20" t="s">
        <v>13</v>
      </c>
      <c r="G19" s="90">
        <v>45200</v>
      </c>
      <c r="H19" s="90">
        <v>45597</v>
      </c>
      <c r="I19" s="91">
        <v>80000</v>
      </c>
      <c r="J19" s="92">
        <f>I19*0.0287</f>
        <v>2296</v>
      </c>
      <c r="K19" s="92">
        <v>6972</v>
      </c>
      <c r="L19" s="92">
        <f>I19*3.04%</f>
        <v>2432</v>
      </c>
      <c r="M19" s="92">
        <v>2140.46</v>
      </c>
      <c r="N19" s="104">
        <f>J19+K19+L19+M19</f>
        <v>13840.46</v>
      </c>
      <c r="O19" s="104"/>
      <c r="P19" s="22">
        <f>I19-N19</f>
        <v>66159.540000000008</v>
      </c>
    </row>
    <row r="20" spans="1:16" s="23" customFormat="1" ht="46.5" customHeight="1" x14ac:dyDescent="0.25">
      <c r="A20" s="87">
        <v>6</v>
      </c>
      <c r="B20" s="88" t="s">
        <v>115</v>
      </c>
      <c r="C20" s="89" t="s">
        <v>149</v>
      </c>
      <c r="D20" s="89" t="s">
        <v>116</v>
      </c>
      <c r="E20" s="89" t="s">
        <v>110</v>
      </c>
      <c r="F20" s="4" t="s">
        <v>20</v>
      </c>
      <c r="G20" s="90">
        <v>45200</v>
      </c>
      <c r="H20" s="90">
        <v>45597</v>
      </c>
      <c r="I20" s="91">
        <v>40000</v>
      </c>
      <c r="J20" s="92">
        <f t="shared" si="0"/>
        <v>1148</v>
      </c>
      <c r="K20" s="92">
        <v>442.65</v>
      </c>
      <c r="L20" s="92">
        <f t="shared" si="1"/>
        <v>1216</v>
      </c>
      <c r="M20" s="92">
        <v>325</v>
      </c>
      <c r="N20" s="93">
        <f t="shared" si="2"/>
        <v>3131.65</v>
      </c>
      <c r="O20" s="94"/>
      <c r="P20" s="22">
        <f t="shared" si="3"/>
        <v>36868.35</v>
      </c>
    </row>
    <row r="21" spans="1:16" s="23" customFormat="1" ht="46.5" customHeight="1" x14ac:dyDescent="0.25">
      <c r="A21" s="87">
        <v>7</v>
      </c>
      <c r="B21" s="88" t="s">
        <v>219</v>
      </c>
      <c r="C21" s="89" t="s">
        <v>100</v>
      </c>
      <c r="D21" s="89" t="s">
        <v>220</v>
      </c>
      <c r="E21" s="89" t="s">
        <v>110</v>
      </c>
      <c r="F21" s="20" t="s">
        <v>13</v>
      </c>
      <c r="G21" s="90">
        <v>45200</v>
      </c>
      <c r="H21" s="90">
        <v>45597</v>
      </c>
      <c r="I21" s="91">
        <v>55000</v>
      </c>
      <c r="J21" s="92">
        <f t="shared" si="0"/>
        <v>1578.5</v>
      </c>
      <c r="K21" s="92">
        <v>2559.6799999999998</v>
      </c>
      <c r="L21" s="92">
        <f t="shared" si="1"/>
        <v>1672</v>
      </c>
      <c r="M21" s="92">
        <v>1151.5</v>
      </c>
      <c r="N21" s="93">
        <f t="shared" si="2"/>
        <v>6961.68</v>
      </c>
      <c r="O21" s="94"/>
      <c r="P21" s="22">
        <f t="shared" si="3"/>
        <v>48038.32</v>
      </c>
    </row>
    <row r="22" spans="1:16" s="23" customFormat="1" ht="54" customHeight="1" x14ac:dyDescent="0.25">
      <c r="A22" s="87">
        <v>8</v>
      </c>
      <c r="B22" s="88" t="s">
        <v>112</v>
      </c>
      <c r="C22" s="89" t="s">
        <v>113</v>
      </c>
      <c r="D22" s="89" t="s">
        <v>114</v>
      </c>
      <c r="E22" s="89" t="s">
        <v>110</v>
      </c>
      <c r="F22" s="4" t="s">
        <v>13</v>
      </c>
      <c r="G22" s="90">
        <v>45200</v>
      </c>
      <c r="H22" s="90">
        <v>45597</v>
      </c>
      <c r="I22" s="91">
        <v>95000</v>
      </c>
      <c r="J22" s="92">
        <f t="shared" si="0"/>
        <v>2726.5</v>
      </c>
      <c r="K22" s="92">
        <v>10929.24</v>
      </c>
      <c r="L22" s="92">
        <f t="shared" si="1"/>
        <v>2888</v>
      </c>
      <c r="M22" s="92">
        <v>325</v>
      </c>
      <c r="N22" s="104">
        <f t="shared" si="2"/>
        <v>16868.739999999998</v>
      </c>
      <c r="O22" s="104"/>
      <c r="P22" s="22">
        <f t="shared" si="3"/>
        <v>78131.260000000009</v>
      </c>
    </row>
    <row r="23" spans="1:16" s="46" customFormat="1" ht="48" customHeight="1" x14ac:dyDescent="0.25">
      <c r="A23" s="87">
        <v>9</v>
      </c>
      <c r="B23" s="88" t="s">
        <v>144</v>
      </c>
      <c r="C23" s="89" t="s">
        <v>152</v>
      </c>
      <c r="D23" s="89" t="s">
        <v>145</v>
      </c>
      <c r="E23" s="89" t="s">
        <v>110</v>
      </c>
      <c r="F23" s="4" t="s">
        <v>20</v>
      </c>
      <c r="G23" s="90">
        <v>45200</v>
      </c>
      <c r="H23" s="90">
        <v>45597</v>
      </c>
      <c r="I23" s="91">
        <v>95000</v>
      </c>
      <c r="J23" s="92">
        <f t="shared" si="0"/>
        <v>2726.5</v>
      </c>
      <c r="K23" s="92">
        <v>10929.24</v>
      </c>
      <c r="L23" s="92">
        <f t="shared" si="1"/>
        <v>2888</v>
      </c>
      <c r="M23" s="92">
        <v>325</v>
      </c>
      <c r="N23" s="104">
        <f t="shared" si="2"/>
        <v>16868.739999999998</v>
      </c>
      <c r="O23" s="104"/>
      <c r="P23" s="22">
        <f t="shared" si="3"/>
        <v>78131.260000000009</v>
      </c>
    </row>
    <row r="24" spans="1:16" s="46" customFormat="1" ht="66" customHeight="1" x14ac:dyDescent="0.25">
      <c r="A24" s="87">
        <v>10</v>
      </c>
      <c r="B24" s="88" t="s">
        <v>138</v>
      </c>
      <c r="C24" s="89" t="s">
        <v>153</v>
      </c>
      <c r="D24" s="89" t="s">
        <v>139</v>
      </c>
      <c r="E24" s="89" t="s">
        <v>110</v>
      </c>
      <c r="F24" s="4" t="s">
        <v>13</v>
      </c>
      <c r="G24" s="90">
        <v>45139</v>
      </c>
      <c r="H24" s="90">
        <v>45505</v>
      </c>
      <c r="I24" s="91">
        <v>45000</v>
      </c>
      <c r="J24" s="92">
        <f t="shared" si="0"/>
        <v>1291.5</v>
      </c>
      <c r="K24" s="92">
        <v>1148.33</v>
      </c>
      <c r="L24" s="92">
        <f t="shared" si="1"/>
        <v>1368</v>
      </c>
      <c r="M24" s="92">
        <v>425</v>
      </c>
      <c r="N24" s="104">
        <f t="shared" si="2"/>
        <v>4232.83</v>
      </c>
      <c r="O24" s="104"/>
      <c r="P24" s="22">
        <f t="shared" si="3"/>
        <v>40767.17</v>
      </c>
    </row>
    <row r="25" spans="1:16" s="46" customFormat="1" ht="39.75" customHeight="1" x14ac:dyDescent="0.25">
      <c r="A25" s="87">
        <v>11</v>
      </c>
      <c r="B25" s="88" t="s">
        <v>122</v>
      </c>
      <c r="C25" s="89" t="s">
        <v>188</v>
      </c>
      <c r="D25" s="89" t="s">
        <v>193</v>
      </c>
      <c r="E25" s="89" t="s">
        <v>110</v>
      </c>
      <c r="F25" s="4" t="s">
        <v>13</v>
      </c>
      <c r="G25" s="90">
        <v>45139</v>
      </c>
      <c r="H25" s="90">
        <v>45505</v>
      </c>
      <c r="I25" s="91">
        <v>40000</v>
      </c>
      <c r="J25" s="92">
        <f t="shared" si="0"/>
        <v>1148</v>
      </c>
      <c r="K25" s="92">
        <v>442.65</v>
      </c>
      <c r="L25" s="92">
        <f t="shared" si="1"/>
        <v>1216</v>
      </c>
      <c r="M25" s="92">
        <v>325</v>
      </c>
      <c r="N25" s="104">
        <f t="shared" si="2"/>
        <v>3131.65</v>
      </c>
      <c r="O25" s="104"/>
      <c r="P25" s="22">
        <f t="shared" si="3"/>
        <v>36868.35</v>
      </c>
    </row>
    <row r="26" spans="1:16" s="46" customFormat="1" ht="39.75" customHeight="1" x14ac:dyDescent="0.25">
      <c r="A26" s="87">
        <v>12</v>
      </c>
      <c r="B26" s="88" t="s">
        <v>226</v>
      </c>
      <c r="C26" s="29" t="s">
        <v>32</v>
      </c>
      <c r="D26" s="29" t="s">
        <v>225</v>
      </c>
      <c r="E26" s="89" t="s">
        <v>110</v>
      </c>
      <c r="F26" s="4" t="s">
        <v>13</v>
      </c>
      <c r="G26" s="90">
        <v>45870</v>
      </c>
      <c r="H26" s="90">
        <v>45962</v>
      </c>
      <c r="I26" s="91">
        <v>115000</v>
      </c>
      <c r="J26" s="92">
        <f t="shared" ref="J26:J27" si="4">I26*0.0287</f>
        <v>3300.5</v>
      </c>
      <c r="K26" s="92">
        <v>15633.74</v>
      </c>
      <c r="L26" s="92">
        <f t="shared" ref="L26:L27" si="5">I26*3.04%</f>
        <v>3496</v>
      </c>
      <c r="M26" s="92">
        <v>325</v>
      </c>
      <c r="N26" s="104">
        <f t="shared" ref="N26:N27" si="6">J26+K26+L26+M26</f>
        <v>22755.239999999998</v>
      </c>
      <c r="O26" s="104"/>
      <c r="P26" s="22">
        <f t="shared" ref="P26:P27" si="7">I26-N26</f>
        <v>92244.760000000009</v>
      </c>
    </row>
    <row r="27" spans="1:16" s="46" customFormat="1" ht="39.75" customHeight="1" x14ac:dyDescent="0.25">
      <c r="A27" s="87">
        <v>13</v>
      </c>
      <c r="B27" s="88" t="s">
        <v>227</v>
      </c>
      <c r="C27" s="29" t="s">
        <v>101</v>
      </c>
      <c r="D27" s="28" t="s">
        <v>102</v>
      </c>
      <c r="E27" s="89" t="s">
        <v>110</v>
      </c>
      <c r="F27" s="4" t="s">
        <v>13</v>
      </c>
      <c r="G27" s="90">
        <v>45870</v>
      </c>
      <c r="H27" s="90">
        <v>45962</v>
      </c>
      <c r="I27" s="91">
        <v>70000</v>
      </c>
      <c r="J27" s="92">
        <f t="shared" si="4"/>
        <v>2009</v>
      </c>
      <c r="K27" s="92">
        <v>5368.48</v>
      </c>
      <c r="L27" s="92">
        <f t="shared" si="5"/>
        <v>2128</v>
      </c>
      <c r="M27" s="92">
        <v>325</v>
      </c>
      <c r="N27" s="104">
        <f t="shared" si="6"/>
        <v>9830.48</v>
      </c>
      <c r="O27" s="104"/>
      <c r="P27" s="22">
        <f t="shared" si="7"/>
        <v>60169.520000000004</v>
      </c>
    </row>
    <row r="28" spans="1:16" s="46" customFormat="1" ht="48.75" customHeight="1" x14ac:dyDescent="0.25">
      <c r="A28" s="87">
        <v>14</v>
      </c>
      <c r="B28" s="88" t="s">
        <v>221</v>
      </c>
      <c r="C28" s="89" t="s">
        <v>100</v>
      </c>
      <c r="D28" s="89" t="s">
        <v>222</v>
      </c>
      <c r="E28" s="89" t="s">
        <v>110</v>
      </c>
      <c r="F28" s="4" t="s">
        <v>13</v>
      </c>
      <c r="G28" s="90">
        <v>45839</v>
      </c>
      <c r="H28" s="90">
        <v>45992</v>
      </c>
      <c r="I28" s="91">
        <v>110000</v>
      </c>
      <c r="J28" s="92">
        <f t="shared" si="0"/>
        <v>3157</v>
      </c>
      <c r="K28" s="92">
        <v>14457.62</v>
      </c>
      <c r="L28" s="92">
        <f t="shared" si="1"/>
        <v>3344</v>
      </c>
      <c r="M28" s="92">
        <v>325</v>
      </c>
      <c r="N28" s="104">
        <f t="shared" si="2"/>
        <v>21283.620000000003</v>
      </c>
      <c r="O28" s="104"/>
      <c r="P28" s="22">
        <f t="shared" si="3"/>
        <v>88716.38</v>
      </c>
    </row>
    <row r="29" spans="1:16" ht="30" customHeight="1" x14ac:dyDescent="0.25">
      <c r="A29" s="24"/>
      <c r="B29" s="105" t="s">
        <v>89</v>
      </c>
      <c r="C29" s="105"/>
      <c r="D29" s="105"/>
      <c r="E29" s="105"/>
      <c r="F29" s="105"/>
      <c r="G29" s="64"/>
      <c r="H29" s="64"/>
      <c r="I29" s="21">
        <f t="shared" ref="I29:N29" si="8">SUM(I15:I28)</f>
        <v>980000</v>
      </c>
      <c r="J29" s="65">
        <f t="shared" si="8"/>
        <v>28126</v>
      </c>
      <c r="K29" s="65">
        <f t="shared" si="8"/>
        <v>83963.53</v>
      </c>
      <c r="L29" s="65">
        <f t="shared" si="8"/>
        <v>29792</v>
      </c>
      <c r="M29" s="65">
        <f t="shared" si="8"/>
        <v>7391.96</v>
      </c>
      <c r="N29" s="106">
        <f t="shared" si="8"/>
        <v>149273.49</v>
      </c>
      <c r="O29" s="106"/>
      <c r="P29" s="65">
        <f>SUM(P15:P28)</f>
        <v>830726.51</v>
      </c>
    </row>
    <row r="38" spans="9:9" ht="18" x14ac:dyDescent="0.25">
      <c r="I38" s="9" t="s">
        <v>55</v>
      </c>
    </row>
    <row r="39" spans="9:9" ht="18" x14ac:dyDescent="0.25">
      <c r="I39" s="10" t="s">
        <v>56</v>
      </c>
    </row>
  </sheetData>
  <mergeCells count="19">
    <mergeCell ref="N22:O22"/>
    <mergeCell ref="N18:O18"/>
    <mergeCell ref="N20:O20"/>
    <mergeCell ref="N21:O21"/>
    <mergeCell ref="N25:O25"/>
    <mergeCell ref="N23:O23"/>
    <mergeCell ref="N24:O24"/>
    <mergeCell ref="A8:P8"/>
    <mergeCell ref="A13:P13"/>
    <mergeCell ref="N14:O14"/>
    <mergeCell ref="N16:O16"/>
    <mergeCell ref="N19:O19"/>
    <mergeCell ref="N15:O15"/>
    <mergeCell ref="N17:O17"/>
    <mergeCell ref="N26:O26"/>
    <mergeCell ref="N27:O27"/>
    <mergeCell ref="N28:O28"/>
    <mergeCell ref="B29:F29"/>
    <mergeCell ref="N29:O29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tabSelected="1" topLeftCell="A9" zoomScale="60" zoomScaleNormal="60" workbookViewId="0">
      <selection activeCell="A12" sqref="A12:N12"/>
    </sheetView>
  </sheetViews>
  <sheetFormatPr baseColWidth="10" defaultRowHeight="15" x14ac:dyDescent="0.25"/>
  <cols>
    <col min="1" max="1" width="7.5703125" customWidth="1"/>
    <col min="2" max="2" width="49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5.75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15.75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ht="15.75" x14ac:dyDescent="0.25">
      <c r="A5" s="48"/>
      <c r="B5" s="48"/>
      <c r="C5" s="48"/>
      <c r="D5" s="48"/>
      <c r="E5" s="50"/>
      <c r="F5" s="48"/>
      <c r="G5" s="48"/>
      <c r="H5" s="48"/>
      <c r="I5" s="48"/>
      <c r="J5" s="48"/>
      <c r="K5" s="48"/>
      <c r="L5" s="48"/>
      <c r="M5" s="48"/>
      <c r="N5" s="48"/>
    </row>
    <row r="6" spans="1:14" ht="15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5.75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5.75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5.75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5.75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15.75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20.25" x14ac:dyDescent="0.25">
      <c r="A12" s="115" t="s">
        <v>191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</row>
    <row r="13" spans="1:14" ht="20.25" x14ac:dyDescent="0.25">
      <c r="A13" s="116" t="s">
        <v>228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ht="18" customHeight="1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53.25" customHeight="1" x14ac:dyDescent="0.25">
      <c r="A15" s="52" t="s">
        <v>90</v>
      </c>
      <c r="B15" s="53" t="s">
        <v>3</v>
      </c>
      <c r="C15" s="53" t="s">
        <v>6</v>
      </c>
      <c r="D15" s="53" t="s">
        <v>136</v>
      </c>
      <c r="E15" s="53" t="s">
        <v>135</v>
      </c>
      <c r="F15" s="54" t="s">
        <v>9</v>
      </c>
      <c r="G15" s="54" t="s">
        <v>4</v>
      </c>
      <c r="H15" s="52" t="s">
        <v>91</v>
      </c>
      <c r="I15" s="52" t="s">
        <v>92</v>
      </c>
      <c r="J15" s="52" t="s">
        <v>93</v>
      </c>
      <c r="K15" s="52" t="s">
        <v>94</v>
      </c>
      <c r="L15" s="113" t="s">
        <v>95</v>
      </c>
      <c r="M15" s="113"/>
      <c r="N15" s="52" t="s">
        <v>5</v>
      </c>
    </row>
    <row r="16" spans="1:14" s="46" customFormat="1" ht="30" customHeight="1" thickBot="1" x14ac:dyDescent="0.3">
      <c r="A16" s="55">
        <v>1</v>
      </c>
      <c r="B16" s="56" t="s">
        <v>126</v>
      </c>
      <c r="C16" s="57" t="s">
        <v>127</v>
      </c>
      <c r="D16" s="57" t="s">
        <v>137</v>
      </c>
      <c r="E16" s="57" t="s">
        <v>190</v>
      </c>
      <c r="F16" s="58" t="s">
        <v>20</v>
      </c>
      <c r="G16" s="59">
        <v>16000</v>
      </c>
      <c r="H16" s="60">
        <v>0</v>
      </c>
      <c r="I16" s="60">
        <v>0</v>
      </c>
      <c r="J16" s="60">
        <v>0</v>
      </c>
      <c r="K16" s="60">
        <v>0</v>
      </c>
      <c r="L16" s="107">
        <f t="shared" ref="L16:L27" si="0">H16+I16+J16+K16</f>
        <v>0</v>
      </c>
      <c r="M16" s="108"/>
      <c r="N16" s="61">
        <f t="shared" ref="N16:N27" si="1">G16-L16</f>
        <v>16000</v>
      </c>
    </row>
    <row r="17" spans="1:14" s="46" customFormat="1" ht="36.75" customHeight="1" thickBot="1" x14ac:dyDescent="0.3">
      <c r="A17" s="55">
        <v>2</v>
      </c>
      <c r="B17" s="56" t="s">
        <v>128</v>
      </c>
      <c r="C17" s="57" t="s">
        <v>127</v>
      </c>
      <c r="D17" s="57" t="s">
        <v>137</v>
      </c>
      <c r="E17" s="57" t="s">
        <v>190</v>
      </c>
      <c r="F17" s="58" t="s">
        <v>13</v>
      </c>
      <c r="G17" s="59">
        <v>9000</v>
      </c>
      <c r="H17" s="60">
        <v>0</v>
      </c>
      <c r="I17" s="60">
        <v>0</v>
      </c>
      <c r="J17" s="60">
        <v>0</v>
      </c>
      <c r="K17" s="60">
        <v>0</v>
      </c>
      <c r="L17" s="107">
        <f>H17+I17+J17+K17</f>
        <v>0</v>
      </c>
      <c r="M17" s="108"/>
      <c r="N17" s="61">
        <f>G17-L17</f>
        <v>9000</v>
      </c>
    </row>
    <row r="18" spans="1:14" s="46" customFormat="1" ht="30.75" customHeight="1" thickBot="1" x14ac:dyDescent="0.3">
      <c r="A18" s="62">
        <v>3</v>
      </c>
      <c r="B18" s="56" t="s">
        <v>129</v>
      </c>
      <c r="C18" s="57" t="s">
        <v>127</v>
      </c>
      <c r="D18" s="57" t="s">
        <v>137</v>
      </c>
      <c r="E18" s="57" t="s">
        <v>190</v>
      </c>
      <c r="F18" s="58" t="s">
        <v>13</v>
      </c>
      <c r="G18" s="59">
        <v>8000</v>
      </c>
      <c r="H18" s="60">
        <v>0</v>
      </c>
      <c r="I18" s="60">
        <v>0</v>
      </c>
      <c r="J18" s="60">
        <v>0</v>
      </c>
      <c r="K18" s="60">
        <v>0</v>
      </c>
      <c r="L18" s="107">
        <f t="shared" si="0"/>
        <v>0</v>
      </c>
      <c r="M18" s="108"/>
      <c r="N18" s="61">
        <f t="shared" si="1"/>
        <v>8000</v>
      </c>
    </row>
    <row r="19" spans="1:14" s="46" customFormat="1" ht="31.5" customHeight="1" thickBot="1" x14ac:dyDescent="0.3">
      <c r="A19" s="62">
        <v>4</v>
      </c>
      <c r="B19" s="56" t="s">
        <v>130</v>
      </c>
      <c r="C19" s="57" t="s">
        <v>127</v>
      </c>
      <c r="D19" s="57" t="s">
        <v>137</v>
      </c>
      <c r="E19" s="57" t="s">
        <v>190</v>
      </c>
      <c r="F19" s="58" t="s">
        <v>20</v>
      </c>
      <c r="G19" s="59">
        <v>12000</v>
      </c>
      <c r="H19" s="60">
        <v>0</v>
      </c>
      <c r="I19" s="60">
        <v>0</v>
      </c>
      <c r="J19" s="60">
        <v>0</v>
      </c>
      <c r="K19" s="60">
        <v>0</v>
      </c>
      <c r="L19" s="107">
        <f t="shared" si="0"/>
        <v>0</v>
      </c>
      <c r="M19" s="108"/>
      <c r="N19" s="61">
        <f t="shared" si="1"/>
        <v>12000</v>
      </c>
    </row>
    <row r="20" spans="1:14" s="46" customFormat="1" ht="29.25" customHeight="1" thickBot="1" x14ac:dyDescent="0.3">
      <c r="A20" s="62">
        <v>5</v>
      </c>
      <c r="B20" s="56" t="s">
        <v>131</v>
      </c>
      <c r="C20" s="57" t="s">
        <v>127</v>
      </c>
      <c r="D20" s="57" t="s">
        <v>137</v>
      </c>
      <c r="E20" s="57" t="s">
        <v>190</v>
      </c>
      <c r="F20" s="58" t="s">
        <v>20</v>
      </c>
      <c r="G20" s="59">
        <v>16000</v>
      </c>
      <c r="H20" s="60">
        <v>0</v>
      </c>
      <c r="I20" s="60">
        <v>0</v>
      </c>
      <c r="J20" s="60">
        <v>0</v>
      </c>
      <c r="K20" s="60">
        <v>0</v>
      </c>
      <c r="L20" s="107">
        <f t="shared" si="0"/>
        <v>0</v>
      </c>
      <c r="M20" s="108"/>
      <c r="N20" s="61">
        <f t="shared" si="1"/>
        <v>16000</v>
      </c>
    </row>
    <row r="21" spans="1:14" s="46" customFormat="1" ht="29.25" customHeight="1" thickBot="1" x14ac:dyDescent="0.3">
      <c r="A21" s="62">
        <v>6</v>
      </c>
      <c r="B21" s="56" t="s">
        <v>132</v>
      </c>
      <c r="C21" s="57" t="s">
        <v>127</v>
      </c>
      <c r="D21" s="57" t="s">
        <v>137</v>
      </c>
      <c r="E21" s="57" t="s">
        <v>134</v>
      </c>
      <c r="F21" s="58" t="s">
        <v>20</v>
      </c>
      <c r="G21" s="59">
        <v>8000</v>
      </c>
      <c r="H21" s="60">
        <v>0</v>
      </c>
      <c r="I21" s="60">
        <v>0</v>
      </c>
      <c r="J21" s="60">
        <v>0</v>
      </c>
      <c r="K21" s="60">
        <v>0</v>
      </c>
      <c r="L21" s="107">
        <f>H21+I21+J21+K21</f>
        <v>0</v>
      </c>
      <c r="M21" s="108"/>
      <c r="N21" s="61">
        <f>G21-L21</f>
        <v>8000</v>
      </c>
    </row>
    <row r="22" spans="1:14" s="46" customFormat="1" ht="29.25" customHeight="1" thickBot="1" x14ac:dyDescent="0.3">
      <c r="A22" s="62">
        <v>7</v>
      </c>
      <c r="B22" s="56" t="s">
        <v>133</v>
      </c>
      <c r="C22" s="57" t="s">
        <v>127</v>
      </c>
      <c r="D22" s="57" t="s">
        <v>137</v>
      </c>
      <c r="E22" s="57" t="s">
        <v>190</v>
      </c>
      <c r="F22" s="58" t="s">
        <v>20</v>
      </c>
      <c r="G22" s="59">
        <v>8000</v>
      </c>
      <c r="H22" s="60">
        <v>0</v>
      </c>
      <c r="I22" s="60">
        <v>0</v>
      </c>
      <c r="J22" s="60">
        <v>0</v>
      </c>
      <c r="K22" s="60">
        <v>0</v>
      </c>
      <c r="L22" s="107">
        <f t="shared" ref="L22:L23" si="2">H22+I22+J22+K22</f>
        <v>0</v>
      </c>
      <c r="M22" s="108"/>
      <c r="N22" s="61">
        <f t="shared" ref="N22:N23" si="3">G22-L22</f>
        <v>8000</v>
      </c>
    </row>
    <row r="23" spans="1:14" s="46" customFormat="1" ht="33.75" customHeight="1" thickBot="1" x14ac:dyDescent="0.3">
      <c r="A23" s="62">
        <v>8</v>
      </c>
      <c r="B23" s="56" t="s">
        <v>210</v>
      </c>
      <c r="C23" s="57" t="s">
        <v>127</v>
      </c>
      <c r="D23" s="57" t="s">
        <v>189</v>
      </c>
      <c r="E23" s="57" t="s">
        <v>190</v>
      </c>
      <c r="F23" s="58" t="s">
        <v>20</v>
      </c>
      <c r="G23" s="59">
        <v>18000</v>
      </c>
      <c r="H23" s="60">
        <v>0</v>
      </c>
      <c r="I23" s="60">
        <v>0</v>
      </c>
      <c r="J23" s="60">
        <v>0</v>
      </c>
      <c r="K23" s="60">
        <v>0</v>
      </c>
      <c r="L23" s="107">
        <f t="shared" si="2"/>
        <v>0</v>
      </c>
      <c r="M23" s="108"/>
      <c r="N23" s="61">
        <f t="shared" si="3"/>
        <v>18000</v>
      </c>
    </row>
    <row r="24" spans="1:14" s="46" customFormat="1" ht="45" customHeight="1" thickBot="1" x14ac:dyDescent="0.3">
      <c r="A24" s="62">
        <v>9</v>
      </c>
      <c r="B24" s="56" t="s">
        <v>192</v>
      </c>
      <c r="C24" s="57" t="s">
        <v>127</v>
      </c>
      <c r="D24" s="57" t="s">
        <v>137</v>
      </c>
      <c r="E24" s="57" t="s">
        <v>190</v>
      </c>
      <c r="F24" s="58" t="s">
        <v>13</v>
      </c>
      <c r="G24" s="59">
        <v>8000</v>
      </c>
      <c r="H24" s="60">
        <v>0</v>
      </c>
      <c r="I24" s="60">
        <v>0</v>
      </c>
      <c r="J24" s="60">
        <v>0</v>
      </c>
      <c r="K24" s="60">
        <v>0</v>
      </c>
      <c r="L24" s="107">
        <f t="shared" si="0"/>
        <v>0</v>
      </c>
      <c r="M24" s="108"/>
      <c r="N24" s="61">
        <f t="shared" si="1"/>
        <v>8000</v>
      </c>
    </row>
    <row r="25" spans="1:14" s="46" customFormat="1" ht="45" customHeight="1" thickBot="1" x14ac:dyDescent="0.3">
      <c r="A25" s="62">
        <v>10</v>
      </c>
      <c r="B25" s="56" t="s">
        <v>211</v>
      </c>
      <c r="C25" s="57" t="s">
        <v>127</v>
      </c>
      <c r="D25" s="57" t="s">
        <v>195</v>
      </c>
      <c r="E25" s="57" t="s">
        <v>190</v>
      </c>
      <c r="F25" s="58" t="s">
        <v>20</v>
      </c>
      <c r="G25" s="59">
        <v>8000</v>
      </c>
      <c r="H25" s="60">
        <v>0</v>
      </c>
      <c r="I25" s="60">
        <v>0</v>
      </c>
      <c r="J25" s="60">
        <v>0</v>
      </c>
      <c r="K25" s="60">
        <v>0</v>
      </c>
      <c r="L25" s="107">
        <f t="shared" si="0"/>
        <v>0</v>
      </c>
      <c r="M25" s="108"/>
      <c r="N25" s="61">
        <f t="shared" si="1"/>
        <v>8000</v>
      </c>
    </row>
    <row r="26" spans="1:14" s="46" customFormat="1" ht="45" customHeight="1" thickBot="1" x14ac:dyDescent="0.3">
      <c r="A26" s="62">
        <v>11</v>
      </c>
      <c r="B26" s="56" t="s">
        <v>212</v>
      </c>
      <c r="C26" s="57" t="s">
        <v>127</v>
      </c>
      <c r="D26" s="57" t="s">
        <v>213</v>
      </c>
      <c r="E26" s="57" t="s">
        <v>190</v>
      </c>
      <c r="F26" s="58" t="s">
        <v>20</v>
      </c>
      <c r="G26" s="59">
        <v>23000</v>
      </c>
      <c r="H26" s="60">
        <v>0</v>
      </c>
      <c r="I26" s="60">
        <v>0</v>
      </c>
      <c r="J26" s="60">
        <v>0</v>
      </c>
      <c r="K26" s="60">
        <v>0</v>
      </c>
      <c r="L26" s="114">
        <f t="shared" si="0"/>
        <v>0</v>
      </c>
      <c r="M26" s="114"/>
      <c r="N26" s="61">
        <f t="shared" si="1"/>
        <v>23000</v>
      </c>
    </row>
    <row r="27" spans="1:14" s="46" customFormat="1" ht="45" customHeight="1" thickBot="1" x14ac:dyDescent="0.3">
      <c r="A27" s="62">
        <v>12</v>
      </c>
      <c r="B27" s="56" t="s">
        <v>214</v>
      </c>
      <c r="C27" s="57" t="s">
        <v>127</v>
      </c>
      <c r="D27" s="57" t="s">
        <v>137</v>
      </c>
      <c r="E27" s="57" t="s">
        <v>190</v>
      </c>
      <c r="F27" s="58" t="s">
        <v>20</v>
      </c>
      <c r="G27" s="59">
        <v>5000</v>
      </c>
      <c r="H27" s="60">
        <v>0</v>
      </c>
      <c r="I27" s="60">
        <v>0</v>
      </c>
      <c r="J27" s="60">
        <v>0</v>
      </c>
      <c r="K27" s="60">
        <v>0</v>
      </c>
      <c r="L27" s="114">
        <f t="shared" si="0"/>
        <v>0</v>
      </c>
      <c r="M27" s="114"/>
      <c r="N27" s="61">
        <f t="shared" si="1"/>
        <v>5000</v>
      </c>
    </row>
    <row r="28" spans="1:14" ht="15.75" x14ac:dyDescent="0.25">
      <c r="A28" s="49" t="s">
        <v>215</v>
      </c>
      <c r="B28" s="109" t="s">
        <v>89</v>
      </c>
      <c r="C28" s="110"/>
      <c r="D28" s="110"/>
      <c r="E28" s="110"/>
      <c r="F28" s="111"/>
      <c r="G28" s="63">
        <f t="shared" ref="G28:L28" si="4">SUM(G16:G27)</f>
        <v>139000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112">
        <f t="shared" si="4"/>
        <v>0</v>
      </c>
      <c r="M28" s="112"/>
      <c r="N28" s="61">
        <f>SUM(N16:N27)</f>
        <v>139000</v>
      </c>
    </row>
    <row r="29" spans="1:14" ht="15.75" x14ac:dyDescent="0.25">
      <c r="A29" s="49"/>
      <c r="B29" s="127"/>
      <c r="C29" s="127"/>
      <c r="D29" s="127"/>
      <c r="E29" s="127"/>
      <c r="F29" s="127"/>
      <c r="G29" s="128"/>
      <c r="H29" s="129"/>
      <c r="I29" s="129"/>
      <c r="J29" s="129"/>
      <c r="K29" s="129"/>
      <c r="L29" s="129"/>
      <c r="M29" s="129"/>
      <c r="N29" s="129"/>
    </row>
    <row r="37" spans="9:9" ht="18" x14ac:dyDescent="0.25">
      <c r="I37" s="9" t="s">
        <v>55</v>
      </c>
    </row>
    <row r="38" spans="9:9" ht="18" x14ac:dyDescent="0.25">
      <c r="I38" s="10" t="s">
        <v>56</v>
      </c>
    </row>
  </sheetData>
  <mergeCells count="17">
    <mergeCell ref="A12:N12"/>
    <mergeCell ref="A13:N13"/>
    <mergeCell ref="L19:M19"/>
    <mergeCell ref="L20:M20"/>
    <mergeCell ref="L21:M21"/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view="pageBreakPreview" zoomScale="60" zoomScaleNormal="50" workbookViewId="0">
      <selection activeCell="H25" sqref="H25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30.85546875" customWidth="1"/>
    <col min="7" max="7" width="29.7109375" customWidth="1"/>
    <col min="8" max="8" width="24.28515625" customWidth="1"/>
    <col min="9" max="9" width="35.2851562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16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</row>
    <row r="8" spans="1:16" x14ac:dyDescent="0.2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1:16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  <row r="10" spans="1:16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6" x14ac:dyDescent="0.2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</row>
    <row r="12" spans="1:16" ht="44.25" customHeight="1" x14ac:dyDescent="0.45">
      <c r="A12" s="117" t="s">
        <v>223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</row>
    <row r="13" spans="1:16" ht="40.5" customHeight="1" x14ac:dyDescent="0.45">
      <c r="A13" s="117" t="s">
        <v>229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</row>
    <row r="15" spans="1:16" ht="40.5" x14ac:dyDescent="0.25">
      <c r="A15" s="66" t="s">
        <v>90</v>
      </c>
      <c r="B15" s="67" t="s">
        <v>3</v>
      </c>
      <c r="C15" s="67" t="s">
        <v>6</v>
      </c>
      <c r="D15" s="67" t="s">
        <v>7</v>
      </c>
      <c r="E15" s="67" t="s">
        <v>8</v>
      </c>
      <c r="F15" s="68" t="s">
        <v>9</v>
      </c>
      <c r="G15" s="67" t="s">
        <v>106</v>
      </c>
      <c r="H15" s="68" t="s">
        <v>107</v>
      </c>
      <c r="I15" s="68" t="s">
        <v>4</v>
      </c>
      <c r="J15" s="69" t="s">
        <v>91</v>
      </c>
      <c r="K15" s="69" t="s">
        <v>92</v>
      </c>
      <c r="L15" s="69" t="s">
        <v>93</v>
      </c>
      <c r="M15" s="69" t="s">
        <v>94</v>
      </c>
      <c r="N15" s="124" t="s">
        <v>95</v>
      </c>
      <c r="O15" s="125"/>
      <c r="P15" s="69" t="s">
        <v>5</v>
      </c>
    </row>
    <row r="16" spans="1:16" ht="54" customHeight="1" x14ac:dyDescent="0.25">
      <c r="A16" s="70">
        <v>1</v>
      </c>
      <c r="B16" s="70" t="s">
        <v>64</v>
      </c>
      <c r="C16" s="71" t="s">
        <v>39</v>
      </c>
      <c r="D16" s="70" t="s">
        <v>224</v>
      </c>
      <c r="E16" s="70" t="s">
        <v>110</v>
      </c>
      <c r="F16" s="72" t="s">
        <v>13</v>
      </c>
      <c r="G16" s="73">
        <v>45901</v>
      </c>
      <c r="H16" s="70">
        <v>45901</v>
      </c>
      <c r="I16" s="72">
        <v>13000</v>
      </c>
      <c r="J16" s="74">
        <f t="shared" ref="J16" si="0">I16*0.0287</f>
        <v>373.1</v>
      </c>
      <c r="K16" s="74">
        <v>1148.33</v>
      </c>
      <c r="L16" s="74">
        <v>395.2</v>
      </c>
      <c r="M16" s="74">
        <v>0</v>
      </c>
      <c r="N16" s="122">
        <f t="shared" ref="N16:N17" si="1">J16+K16+L16+M16</f>
        <v>1916.6299999999999</v>
      </c>
      <c r="O16" s="123"/>
      <c r="P16" s="75">
        <f t="shared" ref="P16:P18" si="2">I16-N16</f>
        <v>11083.37</v>
      </c>
    </row>
    <row r="17" spans="1:16" ht="40.5" x14ac:dyDescent="0.25">
      <c r="A17" s="70">
        <v>2</v>
      </c>
      <c r="B17" s="71" t="s">
        <v>184</v>
      </c>
      <c r="C17" s="71" t="s">
        <v>16</v>
      </c>
      <c r="D17" s="70" t="s">
        <v>185</v>
      </c>
      <c r="E17" s="71" t="s">
        <v>110</v>
      </c>
      <c r="F17" s="72" t="s">
        <v>13</v>
      </c>
      <c r="G17" s="76">
        <v>45962</v>
      </c>
      <c r="H17" s="71">
        <v>45962</v>
      </c>
      <c r="I17" s="72">
        <v>50000</v>
      </c>
      <c r="J17" s="74">
        <f>I17*0.0287</f>
        <v>1435</v>
      </c>
      <c r="K17" s="74">
        <v>9780.91</v>
      </c>
      <c r="L17" s="74">
        <v>1520</v>
      </c>
      <c r="M17" s="74">
        <v>0</v>
      </c>
      <c r="N17" s="122">
        <f t="shared" si="1"/>
        <v>12735.91</v>
      </c>
      <c r="O17" s="123"/>
      <c r="P17" s="75">
        <f t="shared" si="2"/>
        <v>37264.089999999997</v>
      </c>
    </row>
    <row r="18" spans="1:16" ht="21" x14ac:dyDescent="0.35">
      <c r="A18" s="77"/>
      <c r="B18" s="119" t="s">
        <v>89</v>
      </c>
      <c r="C18" s="120"/>
      <c r="D18" s="120"/>
      <c r="E18" s="120"/>
      <c r="F18" s="120"/>
      <c r="G18" s="120"/>
      <c r="H18" s="121"/>
      <c r="I18" s="78">
        <f>SUM(I16:I17)</f>
        <v>63000</v>
      </c>
      <c r="J18" s="79">
        <f>SUM(J16:J17)</f>
        <v>1808.1</v>
      </c>
      <c r="K18" s="75">
        <f>SUM(K16:K17)</f>
        <v>10929.24</v>
      </c>
      <c r="L18" s="75">
        <f>SUM(L16:L17)</f>
        <v>1915.2</v>
      </c>
      <c r="M18" s="75">
        <f>SUM(M16:M17)</f>
        <v>0</v>
      </c>
      <c r="N18" s="122">
        <f t="shared" ref="N18" si="3">J18+K18+L18+M18</f>
        <v>14652.54</v>
      </c>
      <c r="O18" s="123"/>
      <c r="P18" s="75">
        <f t="shared" si="2"/>
        <v>48347.46</v>
      </c>
    </row>
    <row r="19" spans="1:16" ht="21" x14ac:dyDescent="0.35">
      <c r="A19" s="77"/>
      <c r="B19" s="81"/>
      <c r="C19" s="81"/>
      <c r="D19" s="81"/>
      <c r="E19" s="81"/>
      <c r="F19" s="81"/>
      <c r="G19" s="81"/>
      <c r="H19" s="81"/>
      <c r="I19" s="82"/>
      <c r="J19" s="83"/>
      <c r="K19" s="84"/>
      <c r="L19" s="84"/>
      <c r="M19" s="84"/>
      <c r="N19" s="85"/>
      <c r="O19" s="85"/>
      <c r="P19" s="84"/>
    </row>
    <row r="20" spans="1:16" ht="21" x14ac:dyDescent="0.35">
      <c r="A20" s="77"/>
      <c r="B20" s="81"/>
      <c r="C20" s="81"/>
      <c r="D20" s="81"/>
      <c r="E20" s="81"/>
      <c r="F20" s="81"/>
      <c r="G20" s="81"/>
      <c r="H20" s="81"/>
      <c r="I20" s="82"/>
      <c r="J20" s="83"/>
      <c r="K20" s="84"/>
      <c r="L20" s="84"/>
      <c r="M20" s="84"/>
      <c r="N20" s="85"/>
      <c r="O20" s="85"/>
      <c r="P20" s="84"/>
    </row>
    <row r="25" spans="1:16" ht="36" customHeight="1" x14ac:dyDescent="0.25"/>
    <row r="26" spans="1:16" ht="26.25" x14ac:dyDescent="0.4">
      <c r="E26" s="86" t="s">
        <v>55</v>
      </c>
      <c r="F26" s="86"/>
      <c r="G26" s="80"/>
    </row>
    <row r="27" spans="1:16" ht="26.25" x14ac:dyDescent="0.4">
      <c r="E27" s="86" t="s">
        <v>56</v>
      </c>
      <c r="F27" s="86"/>
      <c r="G27" s="80"/>
    </row>
    <row r="28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paperSize="9" scale="2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2025-11-12T14:54:20Z</cp:lastPrinted>
  <dcterms:created xsi:type="dcterms:W3CDTF">2021-08-19T19:29:01Z</dcterms:created>
  <dcterms:modified xsi:type="dcterms:W3CDTF">2025-11-12T15:07:17Z</dcterms:modified>
</cp:coreProperties>
</file>