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5\Marzo\Datos Abirto\"/>
    </mc:Choice>
  </mc:AlternateContent>
  <bookViews>
    <workbookView xWindow="0" yWindow="0" windowWidth="28800" windowHeight="12180" activeTab="2"/>
  </bookViews>
  <sheets>
    <sheet name="Fija" sheetId="12" r:id="rId1"/>
    <sheet name="Temporales " sheetId="13" r:id="rId2"/>
    <sheet name="Personal de Vigilancia" sheetId="15" r:id="rId3"/>
  </sheets>
  <definedNames>
    <definedName name="_xlnm._FilterDatabase" localSheetId="0" hidden="1">Fija!$A$12:$N$92</definedName>
    <definedName name="_xlnm.Print_Area" localSheetId="0">Fija!$A$1:$N$108</definedName>
    <definedName name="_xlnm.Print_Area" localSheetId="1">'Temporales '!$A$1:$P$35</definedName>
    <definedName name="_xlnm.Print_Titles" localSheetId="0">Fija!$1:$12</definedName>
  </definedNames>
  <calcPr calcId="162913"/>
</workbook>
</file>

<file path=xl/calcChain.xml><?xml version="1.0" encoding="utf-8"?>
<calcChain xmlns="http://schemas.openxmlformats.org/spreadsheetml/2006/main">
  <c r="K28" i="15" l="1"/>
  <c r="J28" i="15"/>
  <c r="I28" i="15"/>
  <c r="H28" i="15"/>
  <c r="G28" i="15"/>
  <c r="L27" i="15"/>
  <c r="N27" i="15" s="1"/>
  <c r="L26" i="15"/>
  <c r="N26" i="15" s="1"/>
  <c r="L25" i="15"/>
  <c r="N25" i="15" s="1"/>
  <c r="L24" i="15"/>
  <c r="N24" i="15" s="1"/>
  <c r="L23" i="15"/>
  <c r="N23" i="15" s="1"/>
  <c r="L22" i="15"/>
  <c r="N22" i="15" s="1"/>
  <c r="L21" i="15"/>
  <c r="N21" i="15" s="1"/>
  <c r="L20" i="15"/>
  <c r="N20" i="15" s="1"/>
  <c r="L19" i="15"/>
  <c r="N19" i="15" s="1"/>
  <c r="L18" i="15"/>
  <c r="N18" i="15" s="1"/>
  <c r="L17" i="15"/>
  <c r="L28" i="15" s="1"/>
  <c r="L16" i="15"/>
  <c r="N16" i="15" s="1"/>
  <c r="M25" i="13"/>
  <c r="K25" i="13"/>
  <c r="I25" i="13"/>
  <c r="N24" i="13"/>
  <c r="P24" i="13" s="1"/>
  <c r="L24" i="13"/>
  <c r="J24" i="13"/>
  <c r="L23" i="13"/>
  <c r="J23" i="13"/>
  <c r="N23" i="13" s="1"/>
  <c r="P23" i="13" s="1"/>
  <c r="L22" i="13"/>
  <c r="J22" i="13"/>
  <c r="N22" i="13" s="1"/>
  <c r="P22" i="13" s="1"/>
  <c r="N21" i="13"/>
  <c r="P21" i="13" s="1"/>
  <c r="L21" i="13"/>
  <c r="J21" i="13"/>
  <c r="L20" i="13"/>
  <c r="J20" i="13"/>
  <c r="N20" i="13" s="1"/>
  <c r="P20" i="13" s="1"/>
  <c r="L19" i="13"/>
  <c r="J19" i="13"/>
  <c r="N19" i="13" s="1"/>
  <c r="P19" i="13" s="1"/>
  <c r="N18" i="13"/>
  <c r="P18" i="13" s="1"/>
  <c r="L18" i="13"/>
  <c r="J18" i="13"/>
  <c r="L17" i="13"/>
  <c r="J17" i="13"/>
  <c r="N17" i="13" s="1"/>
  <c r="P17" i="13" s="1"/>
  <c r="L16" i="13"/>
  <c r="J16" i="13"/>
  <c r="N16" i="13" s="1"/>
  <c r="P16" i="13" s="1"/>
  <c r="N15" i="13"/>
  <c r="N25" i="13" s="1"/>
  <c r="L15" i="13"/>
  <c r="L25" i="13" s="1"/>
  <c r="J15" i="13"/>
  <c r="J25" i="13" s="1"/>
  <c r="N17" i="15" l="1"/>
  <c r="N28" i="15" s="1"/>
  <c r="P15" i="13"/>
  <c r="P25" i="13" s="1"/>
  <c r="H89" i="12" l="1"/>
  <c r="L89" i="12" s="1"/>
  <c r="N89" i="12" s="1"/>
  <c r="H88" i="12"/>
  <c r="L88" i="12" s="1"/>
  <c r="N88" i="12" s="1"/>
  <c r="J81" i="12"/>
  <c r="H81" i="12"/>
  <c r="L81" i="12" s="1"/>
  <c r="N81" i="12" s="1"/>
  <c r="J33" i="12"/>
  <c r="H33" i="12"/>
  <c r="L33" i="12" s="1"/>
  <c r="N33" i="12" s="1"/>
  <c r="H32" i="12"/>
  <c r="J32" i="12"/>
  <c r="J68" i="12"/>
  <c r="H68" i="12"/>
  <c r="J67" i="12"/>
  <c r="H67" i="12"/>
  <c r="J66" i="12"/>
  <c r="H66" i="12"/>
  <c r="J65" i="12"/>
  <c r="H65" i="12"/>
  <c r="J64" i="12"/>
  <c r="H64" i="12"/>
  <c r="J63" i="12"/>
  <c r="H63" i="12"/>
  <c r="J62" i="12"/>
  <c r="H62" i="12"/>
  <c r="J61" i="12"/>
  <c r="H61" i="12"/>
  <c r="J60" i="12"/>
  <c r="H60" i="12"/>
  <c r="J59" i="12"/>
  <c r="H59" i="12"/>
  <c r="L32" i="12" l="1"/>
  <c r="N32" i="12" s="1"/>
  <c r="L62" i="12"/>
  <c r="N62" i="12" s="1"/>
  <c r="L65" i="12"/>
  <c r="N65" i="12" s="1"/>
  <c r="L68" i="12"/>
  <c r="N68" i="12" s="1"/>
  <c r="L64" i="12"/>
  <c r="N64" i="12" s="1"/>
  <c r="L67" i="12"/>
  <c r="N67" i="12" s="1"/>
  <c r="L63" i="12"/>
  <c r="N63" i="12" s="1"/>
  <c r="L66" i="12"/>
  <c r="N66" i="12" s="1"/>
  <c r="L61" i="12"/>
  <c r="N61" i="12" s="1"/>
  <c r="L60" i="12"/>
  <c r="N60" i="12" s="1"/>
  <c r="L59" i="12"/>
  <c r="N59" i="12" s="1"/>
  <c r="K100" i="12" l="1"/>
  <c r="I100" i="12"/>
  <c r="G100" i="12"/>
  <c r="J99" i="12"/>
  <c r="H99" i="12"/>
  <c r="J98" i="12"/>
  <c r="H98" i="12"/>
  <c r="J97" i="12"/>
  <c r="H97" i="12"/>
  <c r="J96" i="12"/>
  <c r="H96" i="12"/>
  <c r="J95" i="12"/>
  <c r="H95" i="12"/>
  <c r="J94" i="12"/>
  <c r="H94" i="12"/>
  <c r="J93" i="12"/>
  <c r="H93" i="12"/>
  <c r="H92" i="12"/>
  <c r="L92" i="12" s="1"/>
  <c r="N92" i="12" s="1"/>
  <c r="J91" i="12"/>
  <c r="H91" i="12"/>
  <c r="J90" i="12"/>
  <c r="H90" i="12"/>
  <c r="H87" i="12"/>
  <c r="L87" i="12" s="1"/>
  <c r="N87" i="12" s="1"/>
  <c r="H86" i="12"/>
  <c r="L86" i="12" s="1"/>
  <c r="N86" i="12" s="1"/>
  <c r="H85" i="12"/>
  <c r="L85" i="12" s="1"/>
  <c r="N85" i="12" s="1"/>
  <c r="J84" i="12"/>
  <c r="H84" i="12"/>
  <c r="H83" i="12"/>
  <c r="L83" i="12" s="1"/>
  <c r="N83" i="12" s="1"/>
  <c r="J82" i="12"/>
  <c r="H82" i="12"/>
  <c r="J80" i="12"/>
  <c r="H80" i="12"/>
  <c r="J79" i="12"/>
  <c r="H79" i="12"/>
  <c r="J78" i="12"/>
  <c r="H78" i="12"/>
  <c r="J77" i="12"/>
  <c r="H77" i="12"/>
  <c r="J76" i="12"/>
  <c r="H76" i="12"/>
  <c r="J75" i="12"/>
  <c r="H75" i="12"/>
  <c r="J74" i="12"/>
  <c r="H74" i="12"/>
  <c r="J73" i="12"/>
  <c r="H73" i="12"/>
  <c r="J72" i="12"/>
  <c r="H72" i="12"/>
  <c r="H71" i="12"/>
  <c r="L71" i="12" s="1"/>
  <c r="N71" i="12" s="1"/>
  <c r="H70" i="12"/>
  <c r="L70" i="12" s="1"/>
  <c r="N70" i="12" s="1"/>
  <c r="J69" i="12"/>
  <c r="H69" i="12"/>
  <c r="J58" i="12"/>
  <c r="H58" i="12"/>
  <c r="J57" i="12"/>
  <c r="H57" i="12"/>
  <c r="J56" i="12"/>
  <c r="H56" i="12"/>
  <c r="J55" i="12"/>
  <c r="H55" i="12"/>
  <c r="J54" i="12"/>
  <c r="H54" i="12"/>
  <c r="L53" i="12"/>
  <c r="N53" i="12" s="1"/>
  <c r="J52" i="12"/>
  <c r="H52" i="12"/>
  <c r="J51" i="12"/>
  <c r="H51" i="12"/>
  <c r="L50" i="12"/>
  <c r="N50" i="12" s="1"/>
  <c r="J49" i="12"/>
  <c r="L49" i="12" s="1"/>
  <c r="N49" i="12" s="1"/>
  <c r="J48" i="12"/>
  <c r="H48" i="12"/>
  <c r="J47" i="12"/>
  <c r="H47" i="12"/>
  <c r="J46" i="12"/>
  <c r="H46" i="12"/>
  <c r="J45" i="12"/>
  <c r="H45" i="12"/>
  <c r="J44" i="12"/>
  <c r="H44" i="12"/>
  <c r="J43" i="12"/>
  <c r="H43" i="12"/>
  <c r="J42" i="12"/>
  <c r="L42" i="12" s="1"/>
  <c r="N42" i="12" s="1"/>
  <c r="J41" i="12"/>
  <c r="H41" i="12"/>
  <c r="J40" i="12"/>
  <c r="H40" i="12"/>
  <c r="J39" i="12"/>
  <c r="H39" i="12"/>
  <c r="L38" i="12"/>
  <c r="N38" i="12" s="1"/>
  <c r="J37" i="12"/>
  <c r="H37" i="12"/>
  <c r="J36" i="12"/>
  <c r="H36" i="12"/>
  <c r="J35" i="12"/>
  <c r="H35" i="12"/>
  <c r="J34" i="12"/>
  <c r="H34" i="12"/>
  <c r="J31" i="12"/>
  <c r="H31" i="12"/>
  <c r="H30" i="12"/>
  <c r="L30" i="12" s="1"/>
  <c r="N30" i="12" s="1"/>
  <c r="H29" i="12"/>
  <c r="L29" i="12" s="1"/>
  <c r="N29" i="12" s="1"/>
  <c r="J28" i="12"/>
  <c r="H28" i="12"/>
  <c r="J27" i="12"/>
  <c r="H27" i="12"/>
  <c r="J26" i="12"/>
  <c r="H26" i="12"/>
  <c r="J25" i="12"/>
  <c r="H25" i="12"/>
  <c r="J24" i="12"/>
  <c r="H24" i="12"/>
  <c r="J23" i="12"/>
  <c r="H23" i="12"/>
  <c r="J22" i="12"/>
  <c r="H22" i="12"/>
  <c r="J21" i="12"/>
  <c r="H21" i="12"/>
  <c r="J20" i="12"/>
  <c r="H20" i="12"/>
  <c r="J19" i="12"/>
  <c r="H19" i="12"/>
  <c r="J18" i="12"/>
  <c r="H18" i="12"/>
  <c r="J17" i="12"/>
  <c r="H17" i="12"/>
  <c r="J16" i="12"/>
  <c r="H16" i="12"/>
  <c r="J15" i="12"/>
  <c r="H15" i="12"/>
  <c r="J14" i="12"/>
  <c r="H14" i="12"/>
  <c r="J13" i="12"/>
  <c r="H13" i="12"/>
  <c r="L26" i="12" l="1"/>
  <c r="N26" i="12" s="1"/>
  <c r="L28" i="12"/>
  <c r="N28" i="12" s="1"/>
  <c r="L43" i="12"/>
  <c r="N43" i="12" s="1"/>
  <c r="L31" i="12"/>
  <c r="N31" i="12" s="1"/>
  <c r="L35" i="12"/>
  <c r="N35" i="12" s="1"/>
  <c r="L15" i="12"/>
  <c r="N15" i="12" s="1"/>
  <c r="L18" i="12"/>
  <c r="N18" i="12" s="1"/>
  <c r="L21" i="12"/>
  <c r="N21" i="12" s="1"/>
  <c r="L24" i="12"/>
  <c r="N24" i="12" s="1"/>
  <c r="L27" i="12"/>
  <c r="N27" i="12" s="1"/>
  <c r="L34" i="12"/>
  <c r="N34" i="12" s="1"/>
  <c r="L37" i="12"/>
  <c r="N37" i="12" s="1"/>
  <c r="L44" i="12"/>
  <c r="N44" i="12" s="1"/>
  <c r="L93" i="12"/>
  <c r="N93" i="12" s="1"/>
  <c r="L99" i="12"/>
  <c r="N99" i="12" s="1"/>
  <c r="L14" i="12"/>
  <c r="N14" i="12" s="1"/>
  <c r="L55" i="12"/>
  <c r="N55" i="12" s="1"/>
  <c r="L58" i="12"/>
  <c r="N58" i="12" s="1"/>
  <c r="L69" i="12"/>
  <c r="N69" i="12" s="1"/>
  <c r="L76" i="12"/>
  <c r="N76" i="12" s="1"/>
  <c r="L79" i="12"/>
  <c r="N79" i="12" s="1"/>
  <c r="L74" i="12"/>
  <c r="N74" i="12" s="1"/>
  <c r="L57" i="12"/>
  <c r="N57" i="12" s="1"/>
  <c r="L47" i="12"/>
  <c r="N47" i="12" s="1"/>
  <c r="L39" i="12"/>
  <c r="N39" i="12" s="1"/>
  <c r="L48" i="12"/>
  <c r="N48" i="12" s="1"/>
  <c r="L52" i="12"/>
  <c r="N52" i="12" s="1"/>
  <c r="L84" i="12"/>
  <c r="N84" i="12" s="1"/>
  <c r="L94" i="12"/>
  <c r="N94" i="12" s="1"/>
  <c r="L97" i="12"/>
  <c r="N97" i="12" s="1"/>
  <c r="L23" i="12"/>
  <c r="N23" i="12" s="1"/>
  <c r="L46" i="12"/>
  <c r="N46" i="12" s="1"/>
  <c r="L91" i="12"/>
  <c r="N91" i="12" s="1"/>
  <c r="L98" i="12"/>
  <c r="N98" i="12" s="1"/>
  <c r="L73" i="12"/>
  <c r="N73" i="12" s="1"/>
  <c r="L17" i="12"/>
  <c r="N17" i="12" s="1"/>
  <c r="L20" i="12"/>
  <c r="N20" i="12" s="1"/>
  <c r="L54" i="12"/>
  <c r="N54" i="12" s="1"/>
  <c r="L75" i="12"/>
  <c r="N75" i="12" s="1"/>
  <c r="L78" i="12"/>
  <c r="N78" i="12" s="1"/>
  <c r="L51" i="12"/>
  <c r="N51" i="12" s="1"/>
  <c r="H100" i="12"/>
  <c r="L13" i="12"/>
  <c r="N13" i="12" s="1"/>
  <c r="L22" i="12"/>
  <c r="N22" i="12" s="1"/>
  <c r="L36" i="12"/>
  <c r="N36" i="12" s="1"/>
  <c r="L56" i="12"/>
  <c r="N56" i="12" s="1"/>
  <c r="L41" i="12"/>
  <c r="N41" i="12" s="1"/>
  <c r="L72" i="12"/>
  <c r="N72" i="12" s="1"/>
  <c r="L82" i="12"/>
  <c r="N82" i="12" s="1"/>
  <c r="L16" i="12"/>
  <c r="N16" i="12" s="1"/>
  <c r="L25" i="12"/>
  <c r="N25" i="12" s="1"/>
  <c r="L77" i="12"/>
  <c r="N77" i="12" s="1"/>
  <c r="L90" i="12"/>
  <c r="N90" i="12" s="1"/>
  <c r="L95" i="12"/>
  <c r="N95" i="12" s="1"/>
  <c r="L19" i="12"/>
  <c r="N19" i="12" s="1"/>
  <c r="L40" i="12"/>
  <c r="N40" i="12" s="1"/>
  <c r="L45" i="12"/>
  <c r="N45" i="12" s="1"/>
  <c r="L80" i="12"/>
  <c r="N80" i="12" s="1"/>
  <c r="L96" i="12"/>
  <c r="N96" i="12" s="1"/>
  <c r="J100" i="12"/>
  <c r="L100" i="12" l="1"/>
  <c r="N100" i="12" s="1"/>
</calcChain>
</file>

<file path=xl/sharedStrings.xml><?xml version="1.0" encoding="utf-8"?>
<sst xmlns="http://schemas.openxmlformats.org/spreadsheetml/2006/main" count="605" uniqueCount="230">
  <si>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</si>
  <si>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</si>
  <si>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</si>
  <si>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</si>
  <si>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</si>
  <si>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</si>
  <si>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</si>
  <si>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</si>
  <si>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</si>
  <si>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</si>
  <si>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</si>
  <si>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</si>
  <si>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Carrera Administrativa</t>
  </si>
  <si>
    <t>Femenino</t>
  </si>
  <si>
    <t>Karina Esther Hierro Santos</t>
  </si>
  <si>
    <t>Departamento de Acuariología</t>
  </si>
  <si>
    <t>Departamento de Conservación</t>
  </si>
  <si>
    <t>Vasti Betania García Gómez</t>
  </si>
  <si>
    <t>Williams Antonio Vásquez Simó</t>
  </si>
  <si>
    <t>Fijo</t>
  </si>
  <si>
    <t>Masculino</t>
  </si>
  <si>
    <t>Fija</t>
  </si>
  <si>
    <t>Francisco Argenis Solano Mieses</t>
  </si>
  <si>
    <t>Dirección Técnica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</si>
  <si>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</si>
  <si>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</si>
  <si>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</si>
  <si>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</si>
  <si>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</si>
  <si>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</si>
  <si>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</si>
  <si>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</si>
  <si>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</si>
  <si>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</si>
  <si>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</si>
  <si>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</si>
  <si>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</si>
  <si>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</si>
  <si>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</si>
  <si>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</si>
  <si>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</si>
  <si>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Micael Lachapel Soto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</si>
  <si>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</si>
  <si>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</si>
  <si>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</si>
  <si>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</si>
  <si>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</si>
  <si>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</si>
  <si>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</si>
  <si>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</si>
  <si>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>Sección de Mayordomía</t>
  </si>
  <si>
    <t>Conserje</t>
  </si>
  <si>
    <t>Manuel Emilio Jaime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</si>
  <si>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</si>
  <si>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</si>
  <si>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</si>
  <si>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</si>
  <si>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</si>
  <si>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</si>
  <si>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</si>
  <si>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</si>
  <si>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</si>
  <si>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</si>
  <si>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</si>
  <si>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</si>
  <si>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</si>
  <si>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</si>
  <si>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</si>
  <si>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</si>
  <si>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</si>
  <si>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</si>
  <si>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</si>
  <si>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María Altagracia Vásquez Camilo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</si>
  <si>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</si>
  <si>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</si>
  <si>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</si>
  <si>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</si>
  <si>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</si>
  <si>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</si>
  <si>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</si>
  <si>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</si>
  <si>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</si>
  <si>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</si>
  <si>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</si>
  <si>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</si>
  <si>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</si>
  <si>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</si>
  <si>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</si>
  <si>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</si>
  <si>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</si>
  <si>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</si>
  <si>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</si>
  <si>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</si>
  <si>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</si>
  <si>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</si>
  <si>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</si>
  <si>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</si>
  <si>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</si>
  <si>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</si>
  <si>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</si>
  <si>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</si>
  <si>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</si>
  <si>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Departamento de Recursos Humanos</t>
  </si>
  <si>
    <t>Departamento de Educación Ambiental</t>
  </si>
  <si>
    <t>División de Tesorería</t>
  </si>
  <si>
    <t>División de Compras y Contrataciones</t>
  </si>
  <si>
    <t>División Clínica Veterinaria</t>
  </si>
  <si>
    <t>Enc. División Clínica Veterinaria</t>
  </si>
  <si>
    <t>Supervisor de Mayordomía</t>
  </si>
  <si>
    <t>Margarita Ramírez García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</si>
  <si>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</si>
  <si>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</si>
  <si>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</si>
  <si>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</si>
  <si>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</si>
  <si>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</si>
  <si>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</si>
  <si>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</si>
  <si>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</si>
  <si>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</si>
  <si>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</si>
  <si>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Soporte Técnico</t>
  </si>
  <si>
    <t>Berisilhi Santana Ortega</t>
  </si>
  <si>
    <t>Kelvin Ramón Calderón Tapia</t>
  </si>
  <si>
    <t>Ramona Miguelina Ramírez Pichardo</t>
  </si>
  <si>
    <t xml:space="preserve">Santa Reyes Florentino </t>
  </si>
  <si>
    <t xml:space="preserve">Josue Manuel Reinoso Hernandez </t>
  </si>
  <si>
    <t xml:space="preserve">Amna de la Rosa Moreta </t>
  </si>
  <si>
    <t>Katherine Jiménez Lara</t>
  </si>
  <si>
    <t>Gestora de Redes Sociales</t>
  </si>
  <si>
    <t>Reye de los Santos Mesa</t>
  </si>
  <si>
    <t>Asesora de Comunicaciones</t>
  </si>
  <si>
    <t xml:space="preserve">Simon Manzueta Moreno </t>
  </si>
  <si>
    <t xml:space="preserve">Sguridad Militar </t>
  </si>
  <si>
    <t xml:space="preserve">Altagracia Geanny Montero </t>
  </si>
  <si>
    <t xml:space="preserve">Alba Maria Capellan Nin </t>
  </si>
  <si>
    <t>Anibal Mota</t>
  </si>
  <si>
    <t>Estaurin Ramirez Reyes</t>
  </si>
  <si>
    <t>Jose Payano Manzueta</t>
  </si>
  <si>
    <t>Henry Rafael Herrera Pacheco</t>
  </si>
  <si>
    <t xml:space="preserve">Persola de Vijilancia </t>
  </si>
  <si>
    <t xml:space="preserve">Estatus </t>
  </si>
  <si>
    <t xml:space="preserve">Funcion </t>
  </si>
  <si>
    <t>Seguridad</t>
  </si>
  <si>
    <t xml:space="preserve">Rosanna Portorreal Flores </t>
  </si>
  <si>
    <t xml:space="preserve">Técnico de Laboratorio </t>
  </si>
  <si>
    <t xml:space="preserve">Asistente </t>
  </si>
  <si>
    <t xml:space="preserve">Darwin Porfirio Botier Rosario </t>
  </si>
  <si>
    <t>Asesor de Compras y contrataciones</t>
  </si>
  <si>
    <t>Wendy Giselle Arnaud Lagares</t>
  </si>
  <si>
    <t xml:space="preserve">Chofer </t>
  </si>
  <si>
    <t>Denis Carrasco Villar</t>
  </si>
  <si>
    <t>Juan Caonabo Veloz Abreu</t>
  </si>
  <si>
    <t>Enc. División de Servicios Generales</t>
  </si>
  <si>
    <t xml:space="preserve">Gersis Daniel Sierra Rosario </t>
  </si>
  <si>
    <t>Mensajero Externo</t>
  </si>
  <si>
    <t>Carlos Esteban Morel Greo</t>
  </si>
  <si>
    <t>Departamento de Planificación y Desarrollo</t>
  </si>
  <si>
    <t xml:space="preserve">Enc.  Departamento de Investigación Científica </t>
  </si>
  <si>
    <t>Juan de Dios Atahualpa veras del Mo</t>
  </si>
  <si>
    <t>División de Tecnología de la Información y</t>
  </si>
  <si>
    <t>División de Servicios Generales</t>
  </si>
  <si>
    <t>Sección de Laboratorio</t>
  </si>
  <si>
    <t>Técnico Acceso a la Información</t>
  </si>
  <si>
    <t>Enc. Departamento de Recursos Humanos</t>
  </si>
  <si>
    <t>Enc. División de Tecnología de la Información y</t>
  </si>
  <si>
    <t>Máximo Nicolás Eulogio Acosta Vidal</t>
  </si>
  <si>
    <t>Secretaria Ejecutiva</t>
  </si>
  <si>
    <t>Enc. Departamento Planificación y Desarrollo</t>
  </si>
  <si>
    <t>División Jurídica</t>
  </si>
  <si>
    <t>Enc. División Jurídica</t>
  </si>
  <si>
    <t>División Registro, Control y Nómina</t>
  </si>
  <si>
    <t>Enc. División Registro, Control y Nómina</t>
  </si>
  <si>
    <t xml:space="preserve">División de Comunicaciones </t>
  </si>
  <si>
    <t>División de Comunicaciones</t>
  </si>
  <si>
    <t>División de Tecnologías de la Información y la Comunicación</t>
  </si>
  <si>
    <t>Ricardo Antonio Matías Saldaña</t>
  </si>
  <si>
    <t xml:space="preserve">Esmerlyn José de los Santos </t>
  </si>
  <si>
    <t>María Magdalena Reynoso Gómez</t>
  </si>
  <si>
    <t>Edwin Ambiorix Méndez Bautista</t>
  </si>
  <si>
    <t>Alexander Medrano Lorenzo</t>
  </si>
  <si>
    <t>Santos Ramírez Genao</t>
  </si>
  <si>
    <t>Orlando Flete García</t>
  </si>
  <si>
    <t xml:space="preserve">Secretaria </t>
  </si>
  <si>
    <t>Acuariología</t>
  </si>
  <si>
    <t xml:space="preserve">Técnico en Acuariología </t>
  </si>
  <si>
    <t>Técnica de Acuariología</t>
  </si>
  <si>
    <t>Jonny González Quiñones</t>
  </si>
  <si>
    <t>Enc. Departamento de Educación Ambiental Educación</t>
  </si>
  <si>
    <t xml:space="preserve">Coordinadora de Departamento de Educación Ambiental  </t>
  </si>
  <si>
    <t xml:space="preserve">Luisa María Muñoz Guzmán </t>
  </si>
  <si>
    <t>Damnas Yris De Oleo Beriguete</t>
  </si>
  <si>
    <t>Enc.  Departamento de Conservación</t>
  </si>
  <si>
    <t>Jazmín León Ramirez</t>
  </si>
  <si>
    <t>Técnica en Veterinaria</t>
  </si>
  <si>
    <t>Investigador  Científico</t>
  </si>
  <si>
    <t>Técnico de Investigación Científica</t>
  </si>
  <si>
    <t>Nicole M Fernández Saviñón</t>
  </si>
  <si>
    <t xml:space="preserve">Yessimar Peña Sanchez </t>
  </si>
  <si>
    <t>Enc.  Soporte Calidad de Vida de las Especies</t>
  </si>
  <si>
    <t>Departamento  de Educación Ambiental</t>
  </si>
  <si>
    <t>Supervisor de Vigilancia</t>
  </si>
  <si>
    <t>Persola de Vigilancia</t>
  </si>
  <si>
    <t xml:space="preserve">Nómina de Sueldos: 000007 - Personal de Vigilancia </t>
  </si>
  <si>
    <t>Juan Pablo Tejeda Figaro</t>
  </si>
  <si>
    <t>Técnico en Educación Ambiental</t>
  </si>
  <si>
    <t xml:space="preserve">Analista de Calidad en la Gestion </t>
  </si>
  <si>
    <t>Asesor de seguridad</t>
  </si>
  <si>
    <r>
      <t>Correspondiente al Mes de</t>
    </r>
    <r>
      <rPr>
        <b/>
        <sz val="18"/>
        <rFont val="Arial"/>
        <family val="2"/>
      </rPr>
      <t xml:space="preserve"> Marzo </t>
    </r>
    <r>
      <rPr>
        <sz val="18"/>
        <rFont val="Arial"/>
        <family val="2"/>
      </rPr>
      <t>del Año 2025</t>
    </r>
  </si>
  <si>
    <t>Leocadia Gonzalez Frias</t>
  </si>
  <si>
    <t xml:space="preserve">Paola Geraldine Suero Morel </t>
  </si>
  <si>
    <t>Claudio Cabrera</t>
  </si>
  <si>
    <t>Raniel Fulcar Montero</t>
  </si>
  <si>
    <t xml:space="preserve">Miuel Arcangel Sena Sena </t>
  </si>
  <si>
    <t xml:space="preserve">Evily Ramirez Feliz </t>
  </si>
  <si>
    <t>Miguel Antonio Lantigua Perez</t>
  </si>
  <si>
    <t>Derick Mercedes Cruz</t>
  </si>
  <si>
    <t>Ana Maria Rudesindo Cedeño</t>
  </si>
  <si>
    <t xml:space="preserve">Lidia Medina </t>
  </si>
  <si>
    <t xml:space="preserve">Santo Ernesto Suero Lorenzo </t>
  </si>
  <si>
    <t xml:space="preserve">Méndez Méndez Bienvenida </t>
  </si>
  <si>
    <t xml:space="preserve">Yenndeliz Nicole Santiago Moquete </t>
  </si>
  <si>
    <t>Giberto Pablo Tejada Figao</t>
  </si>
  <si>
    <t xml:space="preserve">Yerison Medina Flores </t>
  </si>
  <si>
    <t>Chofer</t>
  </si>
  <si>
    <t xml:space="preserve">Miguel Angel rodriguez </t>
  </si>
  <si>
    <t xml:space="preserve"> </t>
  </si>
  <si>
    <t>Correspondiente al Mes de Marzo del Año 2024</t>
  </si>
  <si>
    <t>Felipe  Daniel Lopez</t>
  </si>
  <si>
    <r>
      <t xml:space="preserve">Correspondiente al Mes de </t>
    </r>
    <r>
      <rPr>
        <b/>
        <sz val="18"/>
        <rFont val="Arial"/>
        <family val="2"/>
      </rPr>
      <t>Marzo</t>
    </r>
    <r>
      <rPr>
        <sz val="18"/>
        <rFont val="Arial"/>
        <family val="2"/>
      </rPr>
      <t xml:space="preserve"> del Año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</si>
</sst>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color rgb="FF7030A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F0"/>
      <name val="Arial"/>
      <family val="2"/>
    </font>
    <font>
      <sz val="11"/>
      <color rgb="FF00B0F0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4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4" fontId="13" fillId="3" borderId="0" xfId="1" applyNumberFormat="1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7" xfId="0" applyBorder="1"/>
    <xf numFmtId="0" fontId="18" fillId="0" borderId="7" xfId="0" applyFont="1" applyBorder="1"/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0" fontId="0" fillId="0" borderId="8" xfId="0" applyBorder="1"/>
    <xf numFmtId="0" fontId="7" fillId="5" borderId="9" xfId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17" fillId="3" borderId="0" xfId="0" applyFont="1" applyFill="1"/>
    <xf numFmtId="0" fontId="7" fillId="5" borderId="1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19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0" fontId="16" fillId="3" borderId="0" xfId="0" applyFont="1" applyFill="1"/>
    <xf numFmtId="0" fontId="16" fillId="0" borderId="0" xfId="0" applyFont="1"/>
    <xf numFmtId="0" fontId="7" fillId="3" borderId="1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7" fillId="5" borderId="6" xfId="1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Fill="1"/>
    <xf numFmtId="0" fontId="3" fillId="5" borderId="1" xfId="1" applyFont="1" applyFill="1" applyBorder="1" applyAlignment="1">
      <alignment horizontal="center" vertical="center" wrapText="1"/>
    </xf>
    <xf numFmtId="0" fontId="17" fillId="6" borderId="0" xfId="0" applyFont="1" applyFill="1"/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20" fillId="0" borderId="0" xfId="0" applyFont="1" applyFill="1"/>
    <xf numFmtId="0" fontId="21" fillId="0" borderId="0" xfId="0" applyFont="1" applyFill="1"/>
    <xf numFmtId="0" fontId="22" fillId="0" borderId="0" xfId="0" applyFont="1" applyFill="1"/>
    <xf numFmtId="0" fontId="23" fillId="0" borderId="0" xfId="0" applyFont="1" applyFill="1"/>
    <xf numFmtId="0" fontId="24" fillId="0" borderId="0" xfId="0" applyFont="1"/>
    <xf numFmtId="0" fontId="21" fillId="6" borderId="0" xfId="0" applyFont="1" applyFill="1"/>
    <xf numFmtId="0" fontId="21" fillId="3" borderId="0" xfId="0" applyFont="1" applyFill="1"/>
    <xf numFmtId="0" fontId="25" fillId="0" borderId="1" xfId="0" applyFont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682625</xdr:colOff>
      <xdr:row>0</xdr:row>
      <xdr:rowOff>63500</xdr:rowOff>
    </xdr:from>
    <xdr:to>
      <xdr:col>6</xdr:col>
      <xdr:colOff>1047749</xdr:colOff>
      <xdr:row>8</xdr:row>
      <xdr:rowOff>15875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1525250" y="63500"/>
          <a:ext cx="4286249" cy="1619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1746250</xdr:colOff>
      <xdr:row>0</xdr:row>
      <xdr:rowOff>79375</xdr:rowOff>
    </xdr:from>
    <xdr:to>
      <xdr:col>5</xdr:col>
      <xdr:colOff>1195576</xdr:colOff>
      <xdr:row>8</xdr:row>
      <xdr:rowOff>226218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9382125" y="79375"/>
          <a:ext cx="4386451" cy="17660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326571</xdr:colOff>
      <xdr:row>0</xdr:row>
      <xdr:rowOff>81643</xdr:rowOff>
    </xdr:from>
    <xdr:to>
      <xdr:col>6</xdr:col>
      <xdr:colOff>1297629</xdr:colOff>
      <xdr:row>9</xdr:row>
      <xdr:rowOff>133236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7062107" y="81643"/>
          <a:ext cx="4386451" cy="17660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view="pageBreakPreview" zoomScale="60" zoomScaleNormal="60" workbookViewId="0">
      <pane ySplit="12" topLeftCell="A100" activePane="bottomLeft" state="frozen"/>
      <selection pane="bottomLeft" activeCell="B65" sqref="B65"/>
    </sheetView>
  </sheetViews>
  <sheetFormatPr baseColWidth="10" defaultRowHeight="15" x14ac:dyDescent="0.25"/>
  <cols>
    <col min="1" max="1" width="7.5703125" customWidth="1"/>
    <col min="2" max="2" width="48.42578125" customWidth="1"/>
    <col min="3" max="3" width="51.140625" customWidth="1"/>
    <col min="4" max="4" width="58.5703125" customWidth="1"/>
    <col min="5" max="5" width="36.28515625" customWidth="1"/>
    <col min="6" max="6" width="22.5703125" customWidth="1"/>
    <col min="7" max="7" width="32.85546875" customWidth="1"/>
    <col min="8" max="8" width="29.140625" customWidth="1"/>
    <col min="9" max="9" width="25.5703125" customWidth="1"/>
    <col min="10" max="10" width="23" customWidth="1"/>
    <col min="11" max="11" width="33" customWidth="1"/>
    <col min="12" max="12" width="11.42578125" style="14"/>
    <col min="13" max="13" width="21.28515625" style="14" customWidth="1"/>
    <col min="14" max="14" width="24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2"/>
      <c r="M1" s="12"/>
      <c r="N1" s="15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2"/>
      <c r="M2" s="12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6"/>
      <c r="M3" s="12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12"/>
      <c r="M4" s="12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2"/>
      <c r="M5" s="12"/>
      <c r="N5" s="2"/>
    </row>
    <row r="6" spans="1:14" ht="19.5" x14ac:dyDescent="0.25">
      <c r="A6" s="77" t="s">
        <v>0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4" ht="18.75" x14ac:dyDescent="0.25">
      <c r="A7" s="78" t="s">
        <v>1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3"/>
      <c r="M8" s="13"/>
      <c r="N8" s="3"/>
    </row>
    <row r="9" spans="1:14" ht="23.25" x14ac:dyDescent="0.25">
      <c r="A9" s="79" t="s">
        <v>2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1:14" ht="23.25" x14ac:dyDescent="0.25">
      <c r="A10" s="80" t="s">
        <v>208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</row>
    <row r="11" spans="1:14" ht="23.25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s="48" customFormat="1" ht="36.75" customHeight="1" x14ac:dyDescent="0.25">
      <c r="A12" s="9" t="s">
        <v>95</v>
      </c>
      <c r="B12" s="5" t="s">
        <v>3</v>
      </c>
      <c r="C12" s="5" t="s">
        <v>6</v>
      </c>
      <c r="D12" s="5" t="s">
        <v>7</v>
      </c>
      <c r="E12" s="5" t="s">
        <v>8</v>
      </c>
      <c r="F12" s="6" t="s">
        <v>9</v>
      </c>
      <c r="G12" s="6" t="s">
        <v>4</v>
      </c>
      <c r="H12" s="37" t="s">
        <v>96</v>
      </c>
      <c r="I12" s="37" t="s">
        <v>97</v>
      </c>
      <c r="J12" s="37" t="s">
        <v>98</v>
      </c>
      <c r="K12" s="37" t="s">
        <v>99</v>
      </c>
      <c r="L12" s="81" t="s">
        <v>100</v>
      </c>
      <c r="M12" s="82"/>
      <c r="N12" s="37" t="s">
        <v>5</v>
      </c>
    </row>
    <row r="13" spans="1:14" s="58" customFormat="1" ht="31.5" customHeight="1" x14ac:dyDescent="0.25">
      <c r="A13" s="38">
        <v>1</v>
      </c>
      <c r="B13" s="38" t="s">
        <v>166</v>
      </c>
      <c r="C13" s="39" t="s">
        <v>49</v>
      </c>
      <c r="D13" s="38" t="s">
        <v>146</v>
      </c>
      <c r="E13" s="38" t="s">
        <v>82</v>
      </c>
      <c r="F13" s="40" t="s">
        <v>20</v>
      </c>
      <c r="G13" s="40">
        <v>80000</v>
      </c>
      <c r="H13" s="61">
        <f t="shared" ref="H13" si="0">G13*0.0287</f>
        <v>2296</v>
      </c>
      <c r="I13" s="61">
        <v>7400.87</v>
      </c>
      <c r="J13" s="61">
        <f t="shared" ref="J13" si="1">G13*3.04%</f>
        <v>2432</v>
      </c>
      <c r="K13" s="61">
        <v>425</v>
      </c>
      <c r="L13" s="72">
        <f t="shared" ref="L13" si="2">H13+I13+J13+K13</f>
        <v>12553.869999999999</v>
      </c>
      <c r="M13" s="73"/>
      <c r="N13" s="31">
        <f t="shared" ref="N13:N100" si="3">G13-L13</f>
        <v>67446.13</v>
      </c>
    </row>
    <row r="14" spans="1:14" s="58" customFormat="1" ht="30.75" customHeight="1" x14ac:dyDescent="0.25">
      <c r="A14" s="38">
        <v>2</v>
      </c>
      <c r="B14" s="39" t="s">
        <v>80</v>
      </c>
      <c r="C14" s="39" t="s">
        <v>49</v>
      </c>
      <c r="D14" s="39" t="s">
        <v>167</v>
      </c>
      <c r="E14" s="39" t="s">
        <v>82</v>
      </c>
      <c r="F14" s="40" t="s">
        <v>13</v>
      </c>
      <c r="G14" s="40">
        <v>50000</v>
      </c>
      <c r="H14" s="61">
        <f>G14*0.0287</f>
        <v>1435</v>
      </c>
      <c r="I14" s="61">
        <v>0</v>
      </c>
      <c r="J14" s="61">
        <f>G14*3.04%</f>
        <v>1520</v>
      </c>
      <c r="K14" s="61">
        <v>325</v>
      </c>
      <c r="L14" s="72">
        <f t="shared" ref="L14:L29" si="4">H14+I14+J14+K14</f>
        <v>3280</v>
      </c>
      <c r="M14" s="73"/>
      <c r="N14" s="31">
        <f t="shared" si="3"/>
        <v>46720</v>
      </c>
    </row>
    <row r="15" spans="1:14" s="58" customFormat="1" ht="35.25" customHeight="1" x14ac:dyDescent="0.25">
      <c r="A15" s="38">
        <v>3</v>
      </c>
      <c r="B15" s="38" t="s">
        <v>77</v>
      </c>
      <c r="C15" s="39" t="s">
        <v>157</v>
      </c>
      <c r="D15" s="38" t="s">
        <v>168</v>
      </c>
      <c r="E15" s="38" t="s">
        <v>12</v>
      </c>
      <c r="F15" s="41" t="s">
        <v>13</v>
      </c>
      <c r="G15" s="40">
        <v>115000</v>
      </c>
      <c r="H15" s="61">
        <f t="shared" ref="H15" si="5">G15*0.0287</f>
        <v>3300.5</v>
      </c>
      <c r="I15" s="61">
        <v>12517.58</v>
      </c>
      <c r="J15" s="61">
        <f t="shared" ref="J15" si="6">G15*3.04%</f>
        <v>3496</v>
      </c>
      <c r="K15" s="61">
        <v>1151.5</v>
      </c>
      <c r="L15" s="72">
        <f t="shared" si="4"/>
        <v>20465.580000000002</v>
      </c>
      <c r="M15" s="73"/>
      <c r="N15" s="31">
        <f t="shared" si="3"/>
        <v>94534.42</v>
      </c>
    </row>
    <row r="16" spans="1:14" s="58" customFormat="1" ht="31.5" customHeight="1" x14ac:dyDescent="0.25">
      <c r="A16" s="38">
        <v>4</v>
      </c>
      <c r="B16" s="38" t="s">
        <v>149</v>
      </c>
      <c r="C16" s="39" t="s">
        <v>169</v>
      </c>
      <c r="D16" s="38" t="s">
        <v>170</v>
      </c>
      <c r="E16" s="38" t="s">
        <v>12</v>
      </c>
      <c r="F16" s="40" t="s">
        <v>13</v>
      </c>
      <c r="G16" s="40">
        <v>95000</v>
      </c>
      <c r="H16" s="61">
        <f t="shared" ref="H16:H79" si="7">G16*0.0287</f>
        <v>2726.5</v>
      </c>
      <c r="I16" s="61">
        <v>0</v>
      </c>
      <c r="J16" s="61">
        <f t="shared" ref="J16:J69" si="8">G16*3.04%</f>
        <v>2888</v>
      </c>
      <c r="K16" s="61">
        <v>2604.5</v>
      </c>
      <c r="L16" s="72">
        <f t="shared" si="4"/>
        <v>8219</v>
      </c>
      <c r="M16" s="73"/>
      <c r="N16" s="31">
        <f t="shared" si="3"/>
        <v>86781</v>
      </c>
    </row>
    <row r="17" spans="1:14" s="58" customFormat="1" ht="40.5" customHeight="1" x14ac:dyDescent="0.25">
      <c r="A17" s="38">
        <v>5</v>
      </c>
      <c r="B17" s="39" t="s">
        <v>72</v>
      </c>
      <c r="C17" s="39" t="s">
        <v>102</v>
      </c>
      <c r="D17" s="39" t="s">
        <v>164</v>
      </c>
      <c r="E17" s="39" t="s">
        <v>12</v>
      </c>
      <c r="F17" s="41" t="s">
        <v>13</v>
      </c>
      <c r="G17" s="40">
        <v>115000</v>
      </c>
      <c r="H17" s="61">
        <f t="shared" si="7"/>
        <v>3300.5</v>
      </c>
      <c r="I17" s="61">
        <v>15633.74</v>
      </c>
      <c r="J17" s="61">
        <f t="shared" si="8"/>
        <v>3496</v>
      </c>
      <c r="K17" s="61">
        <v>7269.65</v>
      </c>
      <c r="L17" s="72">
        <f t="shared" si="4"/>
        <v>29699.89</v>
      </c>
      <c r="M17" s="73"/>
      <c r="N17" s="31">
        <f t="shared" si="3"/>
        <v>85300.11</v>
      </c>
    </row>
    <row r="18" spans="1:14" s="58" customFormat="1" ht="32.25" customHeight="1" x14ac:dyDescent="0.25">
      <c r="A18" s="38">
        <v>6</v>
      </c>
      <c r="B18" s="38" t="s">
        <v>73</v>
      </c>
      <c r="C18" s="39" t="s">
        <v>102</v>
      </c>
      <c r="D18" s="38" t="s">
        <v>48</v>
      </c>
      <c r="E18" s="38" t="s">
        <v>12</v>
      </c>
      <c r="F18" s="41" t="s">
        <v>20</v>
      </c>
      <c r="G18" s="40">
        <v>34000</v>
      </c>
      <c r="H18" s="61">
        <f t="shared" si="7"/>
        <v>975.8</v>
      </c>
      <c r="I18" s="61">
        <v>0</v>
      </c>
      <c r="J18" s="61">
        <f t="shared" si="8"/>
        <v>1033.5999999999999</v>
      </c>
      <c r="K18" s="61">
        <v>1878</v>
      </c>
      <c r="L18" s="72">
        <f t="shared" si="4"/>
        <v>3887.3999999999996</v>
      </c>
      <c r="M18" s="73"/>
      <c r="N18" s="31">
        <f t="shared" si="3"/>
        <v>30112.6</v>
      </c>
    </row>
    <row r="19" spans="1:14" s="58" customFormat="1" ht="32.25" customHeight="1" x14ac:dyDescent="0.25">
      <c r="A19" s="38">
        <v>7</v>
      </c>
      <c r="B19" s="38" t="s">
        <v>71</v>
      </c>
      <c r="C19" s="38" t="s">
        <v>171</v>
      </c>
      <c r="D19" s="38" t="s">
        <v>172</v>
      </c>
      <c r="E19" s="38" t="s">
        <v>12</v>
      </c>
      <c r="F19" s="40" t="s">
        <v>13</v>
      </c>
      <c r="G19" s="40">
        <v>95000</v>
      </c>
      <c r="H19" s="61">
        <f t="shared" si="7"/>
        <v>2726.5</v>
      </c>
      <c r="I19" s="61">
        <v>10500.38</v>
      </c>
      <c r="J19" s="61">
        <f t="shared" si="8"/>
        <v>2888</v>
      </c>
      <c r="K19" s="61">
        <v>2140.46</v>
      </c>
      <c r="L19" s="72">
        <f t="shared" si="4"/>
        <v>18255.34</v>
      </c>
      <c r="M19" s="73"/>
      <c r="N19" s="31">
        <f t="shared" si="3"/>
        <v>76744.66</v>
      </c>
    </row>
    <row r="20" spans="1:14" s="58" customFormat="1" ht="30" customHeight="1" x14ac:dyDescent="0.25">
      <c r="A20" s="38">
        <v>8</v>
      </c>
      <c r="B20" s="38" t="s">
        <v>130</v>
      </c>
      <c r="C20" s="39" t="s">
        <v>173</v>
      </c>
      <c r="D20" s="38" t="s">
        <v>131</v>
      </c>
      <c r="E20" s="38" t="s">
        <v>26</v>
      </c>
      <c r="F20" s="40" t="s">
        <v>13</v>
      </c>
      <c r="G20" s="40">
        <v>115000</v>
      </c>
      <c r="H20" s="61">
        <f>G20*0.0287</f>
        <v>3300.5</v>
      </c>
      <c r="I20" s="61">
        <v>15633.74</v>
      </c>
      <c r="J20" s="61">
        <f>G20*3.04%</f>
        <v>3496</v>
      </c>
      <c r="K20" s="61">
        <v>325</v>
      </c>
      <c r="L20" s="72">
        <f t="shared" si="4"/>
        <v>22755.239999999998</v>
      </c>
      <c r="M20" s="73"/>
      <c r="N20" s="31">
        <f t="shared" si="3"/>
        <v>92244.760000000009</v>
      </c>
    </row>
    <row r="21" spans="1:14" s="58" customFormat="1" ht="32.25" customHeight="1" x14ac:dyDescent="0.25">
      <c r="A21" s="38">
        <v>9</v>
      </c>
      <c r="B21" s="39" t="s">
        <v>86</v>
      </c>
      <c r="C21" s="39" t="s">
        <v>174</v>
      </c>
      <c r="D21" s="38" t="s">
        <v>129</v>
      </c>
      <c r="E21" s="39" t="s">
        <v>26</v>
      </c>
      <c r="F21" s="41" t="s">
        <v>13</v>
      </c>
      <c r="G21" s="40">
        <v>40000</v>
      </c>
      <c r="H21" s="61">
        <f t="shared" ref="H21:H35" si="9">G21*0.0287</f>
        <v>1148</v>
      </c>
      <c r="I21" s="61">
        <v>0</v>
      </c>
      <c r="J21" s="61">
        <f t="shared" ref="J21:J37" si="10">G21*3.04%</f>
        <v>1216</v>
      </c>
      <c r="K21" s="61">
        <v>425</v>
      </c>
      <c r="L21" s="72">
        <f t="shared" si="4"/>
        <v>2789</v>
      </c>
      <c r="M21" s="73"/>
      <c r="N21" s="31">
        <f t="shared" si="3"/>
        <v>37211</v>
      </c>
    </row>
    <row r="22" spans="1:14" s="58" customFormat="1" ht="38.25" customHeight="1" x14ac:dyDescent="0.25">
      <c r="A22" s="38">
        <v>10</v>
      </c>
      <c r="B22" s="38" t="s">
        <v>47</v>
      </c>
      <c r="C22" s="39" t="s">
        <v>175</v>
      </c>
      <c r="D22" s="38" t="s">
        <v>48</v>
      </c>
      <c r="E22" s="38" t="s">
        <v>26</v>
      </c>
      <c r="F22" s="40" t="s">
        <v>20</v>
      </c>
      <c r="G22" s="40">
        <v>38000</v>
      </c>
      <c r="H22" s="61">
        <f t="shared" si="9"/>
        <v>1090.5999999999999</v>
      </c>
      <c r="I22" s="61">
        <v>0</v>
      </c>
      <c r="J22" s="61">
        <f t="shared" si="10"/>
        <v>1155.2</v>
      </c>
      <c r="K22" s="61">
        <v>1425</v>
      </c>
      <c r="L22" s="72">
        <f t="shared" si="4"/>
        <v>3670.8</v>
      </c>
      <c r="M22" s="73"/>
      <c r="N22" s="31">
        <f t="shared" si="3"/>
        <v>34329.199999999997</v>
      </c>
    </row>
    <row r="23" spans="1:14" s="58" customFormat="1" ht="31.5" customHeight="1" x14ac:dyDescent="0.25">
      <c r="A23" s="38">
        <v>11</v>
      </c>
      <c r="B23" s="39" t="s">
        <v>60</v>
      </c>
      <c r="C23" s="39" t="s">
        <v>42</v>
      </c>
      <c r="D23" s="38" t="s">
        <v>61</v>
      </c>
      <c r="E23" s="38" t="s">
        <v>12</v>
      </c>
      <c r="F23" s="41" t="s">
        <v>20</v>
      </c>
      <c r="G23" s="40">
        <v>140000</v>
      </c>
      <c r="H23" s="61">
        <f t="shared" si="9"/>
        <v>4018</v>
      </c>
      <c r="I23" s="61">
        <v>16242.18</v>
      </c>
      <c r="J23" s="61">
        <f t="shared" si="10"/>
        <v>4256</v>
      </c>
      <c r="K23" s="61">
        <v>2766.96</v>
      </c>
      <c r="L23" s="72">
        <f t="shared" si="4"/>
        <v>27283.14</v>
      </c>
      <c r="M23" s="73"/>
      <c r="N23" s="31">
        <f t="shared" si="3"/>
        <v>112716.86</v>
      </c>
    </row>
    <row r="24" spans="1:14" s="47" customFormat="1" ht="36" customHeight="1" x14ac:dyDescent="0.25">
      <c r="A24" s="49">
        <v>12</v>
      </c>
      <c r="B24" s="49" t="s">
        <v>74</v>
      </c>
      <c r="C24" s="20" t="s">
        <v>75</v>
      </c>
      <c r="D24" s="49" t="s">
        <v>76</v>
      </c>
      <c r="E24" s="49" t="s">
        <v>12</v>
      </c>
      <c r="F24" s="26" t="s">
        <v>20</v>
      </c>
      <c r="G24" s="4">
        <v>115000</v>
      </c>
      <c r="H24" s="61">
        <f t="shared" si="9"/>
        <v>3300.5</v>
      </c>
      <c r="I24" s="61">
        <v>15204.88</v>
      </c>
      <c r="J24" s="61">
        <f t="shared" si="10"/>
        <v>3496</v>
      </c>
      <c r="K24" s="61">
        <v>2040.46</v>
      </c>
      <c r="L24" s="72">
        <f t="shared" si="4"/>
        <v>24041.839999999997</v>
      </c>
      <c r="M24" s="73"/>
      <c r="N24" s="31">
        <f t="shared" si="3"/>
        <v>90958.16</v>
      </c>
    </row>
    <row r="25" spans="1:14" s="58" customFormat="1" ht="31.5" customHeight="1" x14ac:dyDescent="0.25">
      <c r="A25" s="38">
        <v>13</v>
      </c>
      <c r="B25" s="39" t="s">
        <v>78</v>
      </c>
      <c r="C25" s="39" t="s">
        <v>42</v>
      </c>
      <c r="D25" s="39" t="s">
        <v>79</v>
      </c>
      <c r="E25" s="39" t="s">
        <v>26</v>
      </c>
      <c r="F25" s="40" t="s">
        <v>20</v>
      </c>
      <c r="G25" s="40">
        <v>38000</v>
      </c>
      <c r="H25" s="61">
        <f t="shared" ref="H25" si="11">G25*0.0287</f>
        <v>1090.5999999999999</v>
      </c>
      <c r="I25" s="61">
        <v>0</v>
      </c>
      <c r="J25" s="61">
        <f t="shared" ref="J25" si="12">G25*3.04%</f>
        <v>1155.2</v>
      </c>
      <c r="K25" s="61">
        <v>325</v>
      </c>
      <c r="L25" s="72">
        <f t="shared" si="4"/>
        <v>2570.8000000000002</v>
      </c>
      <c r="M25" s="73"/>
      <c r="N25" s="31">
        <f t="shared" si="3"/>
        <v>35429.199999999997</v>
      </c>
    </row>
    <row r="26" spans="1:14" s="58" customFormat="1" ht="33.75" customHeight="1" x14ac:dyDescent="0.25">
      <c r="A26" s="38">
        <v>14</v>
      </c>
      <c r="B26" s="39" t="s">
        <v>69</v>
      </c>
      <c r="C26" s="39" t="s">
        <v>42</v>
      </c>
      <c r="D26" s="39" t="s">
        <v>70</v>
      </c>
      <c r="E26" s="39" t="s">
        <v>26</v>
      </c>
      <c r="F26" s="40" t="s">
        <v>13</v>
      </c>
      <c r="G26" s="40">
        <v>32000</v>
      </c>
      <c r="H26" s="61">
        <f t="shared" si="9"/>
        <v>918.4</v>
      </c>
      <c r="I26" s="61">
        <v>0</v>
      </c>
      <c r="J26" s="61">
        <f t="shared" si="10"/>
        <v>972.8</v>
      </c>
      <c r="K26" s="61">
        <v>425</v>
      </c>
      <c r="L26" s="72">
        <f t="shared" si="4"/>
        <v>2316.1999999999998</v>
      </c>
      <c r="M26" s="73"/>
      <c r="N26" s="31">
        <f t="shared" si="3"/>
        <v>29683.8</v>
      </c>
    </row>
    <row r="27" spans="1:14" s="58" customFormat="1" ht="31.5" customHeight="1" x14ac:dyDescent="0.25">
      <c r="A27" s="38">
        <v>15</v>
      </c>
      <c r="B27" s="39" t="s">
        <v>176</v>
      </c>
      <c r="C27" s="39" t="s">
        <v>42</v>
      </c>
      <c r="D27" s="39" t="s">
        <v>150</v>
      </c>
      <c r="E27" s="39" t="s">
        <v>26</v>
      </c>
      <c r="F27" s="41" t="s">
        <v>20</v>
      </c>
      <c r="G27" s="40">
        <v>31000</v>
      </c>
      <c r="H27" s="61">
        <f t="shared" si="9"/>
        <v>889.7</v>
      </c>
      <c r="I27" s="61">
        <v>0</v>
      </c>
      <c r="J27" s="61">
        <f t="shared" si="10"/>
        <v>942.4</v>
      </c>
      <c r="K27" s="61">
        <v>425</v>
      </c>
      <c r="L27" s="72">
        <f t="shared" si="4"/>
        <v>2257.1</v>
      </c>
      <c r="M27" s="73"/>
      <c r="N27" s="31">
        <f t="shared" si="3"/>
        <v>28742.9</v>
      </c>
    </row>
    <row r="28" spans="1:14" s="58" customFormat="1" ht="31.5" customHeight="1" x14ac:dyDescent="0.25">
      <c r="A28" s="38">
        <v>16</v>
      </c>
      <c r="B28" s="39" t="s">
        <v>177</v>
      </c>
      <c r="C28" s="39" t="s">
        <v>42</v>
      </c>
      <c r="D28" s="39" t="s">
        <v>155</v>
      </c>
      <c r="E28" s="39" t="s">
        <v>26</v>
      </c>
      <c r="F28" s="41" t="s">
        <v>20</v>
      </c>
      <c r="G28" s="40">
        <v>25000</v>
      </c>
      <c r="H28" s="61">
        <f t="shared" ref="H28" si="13">G28*0.0287</f>
        <v>717.5</v>
      </c>
      <c r="I28" s="61">
        <v>0</v>
      </c>
      <c r="J28" s="61">
        <f t="shared" ref="J28" si="14">G28*3.04%</f>
        <v>760</v>
      </c>
      <c r="K28" s="61">
        <v>425</v>
      </c>
      <c r="L28" s="72">
        <f t="shared" si="4"/>
        <v>1902.5</v>
      </c>
      <c r="M28" s="73"/>
      <c r="N28" s="31">
        <f t="shared" si="3"/>
        <v>23097.5</v>
      </c>
    </row>
    <row r="29" spans="1:14" s="66" customFormat="1" ht="38.1" customHeight="1" x14ac:dyDescent="0.25">
      <c r="A29" s="38">
        <v>17</v>
      </c>
      <c r="B29" s="39" t="s">
        <v>43</v>
      </c>
      <c r="C29" s="39" t="s">
        <v>104</v>
      </c>
      <c r="D29" s="39" t="s">
        <v>44</v>
      </c>
      <c r="E29" s="39" t="s">
        <v>12</v>
      </c>
      <c r="F29" s="40" t="s">
        <v>13</v>
      </c>
      <c r="G29" s="40">
        <v>95000</v>
      </c>
      <c r="H29" s="61">
        <f>G29*0.0287</f>
        <v>2726.5</v>
      </c>
      <c r="I29" s="61">
        <v>6393.12</v>
      </c>
      <c r="J29" s="61">
        <v>2888</v>
      </c>
      <c r="K29" s="61">
        <v>4727.42</v>
      </c>
      <c r="L29" s="72">
        <f t="shared" si="4"/>
        <v>16735.04</v>
      </c>
      <c r="M29" s="73"/>
      <c r="N29" s="31">
        <f t="shared" si="3"/>
        <v>78264.959999999992</v>
      </c>
    </row>
    <row r="30" spans="1:14" s="66" customFormat="1" ht="38.1" customHeight="1" x14ac:dyDescent="0.25">
      <c r="A30" s="38">
        <v>18</v>
      </c>
      <c r="B30" s="39" t="s">
        <v>45</v>
      </c>
      <c r="C30" s="39" t="s">
        <v>104</v>
      </c>
      <c r="D30" s="39" t="s">
        <v>46</v>
      </c>
      <c r="E30" s="38" t="s">
        <v>26</v>
      </c>
      <c r="F30" s="40" t="s">
        <v>13</v>
      </c>
      <c r="G30" s="40">
        <v>36000</v>
      </c>
      <c r="H30" s="61">
        <f t="shared" ref="H30:H32" si="15">G30*0.0287</f>
        <v>1033.2</v>
      </c>
      <c r="I30" s="61">
        <v>0</v>
      </c>
      <c r="J30" s="61">
        <v>1094.4000000000001</v>
      </c>
      <c r="K30" s="61">
        <v>425</v>
      </c>
      <c r="L30" s="72">
        <f t="shared" ref="L30:L100" si="16">H30+I30+J30+K30</f>
        <v>2552.6000000000004</v>
      </c>
      <c r="M30" s="73"/>
      <c r="N30" s="31">
        <f t="shared" si="3"/>
        <v>33447.4</v>
      </c>
    </row>
    <row r="31" spans="1:14" s="66" customFormat="1" ht="38.1" customHeight="1" x14ac:dyDescent="0.25">
      <c r="A31" s="38">
        <v>19</v>
      </c>
      <c r="B31" s="39" t="s">
        <v>178</v>
      </c>
      <c r="C31" s="39" t="s">
        <v>104</v>
      </c>
      <c r="D31" s="38" t="s">
        <v>65</v>
      </c>
      <c r="E31" s="39" t="s">
        <v>26</v>
      </c>
      <c r="F31" s="41" t="s">
        <v>20</v>
      </c>
      <c r="G31" s="40">
        <v>34000</v>
      </c>
      <c r="H31" s="61">
        <f t="shared" ref="H31" si="17">G31*0.0287</f>
        <v>975.8</v>
      </c>
      <c r="I31" s="61">
        <v>0</v>
      </c>
      <c r="J31" s="61">
        <f t="shared" ref="J31" si="18">G31*3.04%</f>
        <v>1033.5999999999999</v>
      </c>
      <c r="K31" s="61">
        <v>425</v>
      </c>
      <c r="L31" s="72">
        <f t="shared" si="16"/>
        <v>2434.3999999999996</v>
      </c>
      <c r="M31" s="73"/>
      <c r="N31" s="31">
        <f t="shared" si="3"/>
        <v>31565.599999999999</v>
      </c>
    </row>
    <row r="32" spans="1:14" s="66" customFormat="1" ht="38.1" customHeight="1" x14ac:dyDescent="0.25">
      <c r="A32" s="38">
        <v>20</v>
      </c>
      <c r="B32" s="39" t="s">
        <v>87</v>
      </c>
      <c r="C32" s="39" t="s">
        <v>104</v>
      </c>
      <c r="D32" s="39" t="s">
        <v>46</v>
      </c>
      <c r="E32" s="39" t="s">
        <v>26</v>
      </c>
      <c r="F32" s="40" t="s">
        <v>13</v>
      </c>
      <c r="G32" s="40">
        <v>34000</v>
      </c>
      <c r="H32" s="61">
        <f t="shared" si="15"/>
        <v>975.8</v>
      </c>
      <c r="I32" s="61">
        <v>0</v>
      </c>
      <c r="J32" s="61">
        <f t="shared" ref="J32" si="19">G32*3.04%</f>
        <v>1033.5999999999999</v>
      </c>
      <c r="K32" s="61">
        <v>325</v>
      </c>
      <c r="L32" s="72">
        <f t="shared" si="16"/>
        <v>2334.3999999999996</v>
      </c>
      <c r="M32" s="73"/>
      <c r="N32" s="31">
        <f t="shared" si="3"/>
        <v>31665.599999999999</v>
      </c>
    </row>
    <row r="33" spans="1:14" s="64" customFormat="1" ht="38.1" customHeight="1" x14ac:dyDescent="0.25">
      <c r="A33" s="38">
        <v>21</v>
      </c>
      <c r="B33" s="39" t="s">
        <v>218</v>
      </c>
      <c r="C33" s="39" t="s">
        <v>104</v>
      </c>
      <c r="D33" s="39" t="s">
        <v>46</v>
      </c>
      <c r="E33" s="39" t="s">
        <v>26</v>
      </c>
      <c r="F33" s="40" t="s">
        <v>13</v>
      </c>
      <c r="G33" s="40">
        <v>34000</v>
      </c>
      <c r="H33" s="61">
        <f t="shared" ref="H33" si="20">G33*0.0287</f>
        <v>975.8</v>
      </c>
      <c r="I33" s="61">
        <v>0</v>
      </c>
      <c r="J33" s="61">
        <f t="shared" ref="J33" si="21">G33*3.04%</f>
        <v>1033.5999999999999</v>
      </c>
      <c r="K33" s="61">
        <v>325</v>
      </c>
      <c r="L33" s="72">
        <f t="shared" ref="L33" si="22">H33+I33+J33+K33</f>
        <v>2334.3999999999996</v>
      </c>
      <c r="M33" s="73"/>
      <c r="N33" s="31">
        <f t="shared" ref="N33" si="23">G33-L33</f>
        <v>31665.599999999999</v>
      </c>
    </row>
    <row r="34" spans="1:14" s="66" customFormat="1" ht="38.1" customHeight="1" x14ac:dyDescent="0.25">
      <c r="A34" s="38">
        <v>22</v>
      </c>
      <c r="B34" s="39" t="s">
        <v>64</v>
      </c>
      <c r="C34" s="39" t="s">
        <v>104</v>
      </c>
      <c r="D34" s="39" t="s">
        <v>46</v>
      </c>
      <c r="E34" s="39" t="s">
        <v>26</v>
      </c>
      <c r="F34" s="40" t="s">
        <v>13</v>
      </c>
      <c r="G34" s="40">
        <v>25000</v>
      </c>
      <c r="H34" s="61">
        <f t="shared" ref="H34" si="24">G34*0.0287</f>
        <v>717.5</v>
      </c>
      <c r="I34" s="61">
        <v>0</v>
      </c>
      <c r="J34" s="61">
        <f t="shared" ref="J34" si="25">G34*3.04%</f>
        <v>760</v>
      </c>
      <c r="K34" s="61">
        <v>425</v>
      </c>
      <c r="L34" s="72">
        <f t="shared" si="16"/>
        <v>1902.5</v>
      </c>
      <c r="M34" s="73"/>
      <c r="N34" s="31">
        <f t="shared" si="3"/>
        <v>23097.5</v>
      </c>
    </row>
    <row r="35" spans="1:14" s="58" customFormat="1" ht="32.25" customHeight="1" x14ac:dyDescent="0.25">
      <c r="A35" s="38">
        <v>23</v>
      </c>
      <c r="B35" s="39" t="s">
        <v>147</v>
      </c>
      <c r="C35" s="39" t="s">
        <v>105</v>
      </c>
      <c r="D35" s="39" t="s">
        <v>148</v>
      </c>
      <c r="E35" s="39" t="s">
        <v>82</v>
      </c>
      <c r="F35" s="41" t="s">
        <v>20</v>
      </c>
      <c r="G35" s="40">
        <v>95000</v>
      </c>
      <c r="H35" s="61">
        <f t="shared" si="9"/>
        <v>2726.5</v>
      </c>
      <c r="I35" s="61">
        <v>8653.5</v>
      </c>
      <c r="J35" s="61">
        <f t="shared" si="10"/>
        <v>2888</v>
      </c>
      <c r="K35" s="61">
        <v>425</v>
      </c>
      <c r="L35" s="72">
        <f t="shared" si="16"/>
        <v>14693</v>
      </c>
      <c r="M35" s="73"/>
      <c r="N35" s="31">
        <f t="shared" si="3"/>
        <v>80307</v>
      </c>
    </row>
    <row r="36" spans="1:14" s="58" customFormat="1" ht="33.75" customHeight="1" x14ac:dyDescent="0.25">
      <c r="A36" s="38">
        <v>24</v>
      </c>
      <c r="B36" s="39" t="s">
        <v>58</v>
      </c>
      <c r="C36" s="39" t="s">
        <v>105</v>
      </c>
      <c r="D36" s="38" t="s">
        <v>59</v>
      </c>
      <c r="E36" s="38" t="s">
        <v>21</v>
      </c>
      <c r="F36" s="41" t="s">
        <v>13</v>
      </c>
      <c r="G36" s="40">
        <v>45000</v>
      </c>
      <c r="H36" s="61">
        <f>G36*0.0287</f>
        <v>1291.5</v>
      </c>
      <c r="I36" s="61">
        <v>0</v>
      </c>
      <c r="J36" s="61">
        <f t="shared" si="10"/>
        <v>1368</v>
      </c>
      <c r="K36" s="61">
        <v>1151.5</v>
      </c>
      <c r="L36" s="72">
        <f t="shared" si="16"/>
        <v>3811</v>
      </c>
      <c r="M36" s="73"/>
      <c r="N36" s="31">
        <f t="shared" si="3"/>
        <v>41189</v>
      </c>
    </row>
    <row r="37" spans="1:14" s="58" customFormat="1" ht="31.5" customHeight="1" x14ac:dyDescent="0.25">
      <c r="A37" s="38">
        <v>25</v>
      </c>
      <c r="B37" s="39" t="s">
        <v>88</v>
      </c>
      <c r="C37" s="39" t="s">
        <v>50</v>
      </c>
      <c r="D37" s="38" t="s">
        <v>108</v>
      </c>
      <c r="E37" s="39" t="s">
        <v>26</v>
      </c>
      <c r="F37" s="41" t="s">
        <v>20</v>
      </c>
      <c r="G37" s="40">
        <v>38000</v>
      </c>
      <c r="H37" s="61">
        <f t="shared" ref="H37" si="26">G37*0.0287</f>
        <v>1090.5999999999999</v>
      </c>
      <c r="I37" s="61">
        <v>0</v>
      </c>
      <c r="J37" s="61">
        <f t="shared" si="10"/>
        <v>1155.2</v>
      </c>
      <c r="K37" s="61">
        <v>2040.46</v>
      </c>
      <c r="L37" s="72">
        <f t="shared" si="16"/>
        <v>4286.26</v>
      </c>
      <c r="M37" s="73"/>
      <c r="N37" s="31">
        <f t="shared" si="3"/>
        <v>33713.74</v>
      </c>
    </row>
    <row r="38" spans="1:14" s="58" customFormat="1" ht="32.25" customHeight="1" x14ac:dyDescent="0.25">
      <c r="A38" s="38">
        <v>26</v>
      </c>
      <c r="B38" s="39" t="s">
        <v>55</v>
      </c>
      <c r="C38" s="39" t="s">
        <v>50</v>
      </c>
      <c r="D38" s="39" t="s">
        <v>56</v>
      </c>
      <c r="E38" s="39" t="s">
        <v>26</v>
      </c>
      <c r="F38" s="41" t="s">
        <v>20</v>
      </c>
      <c r="G38" s="40">
        <v>25000</v>
      </c>
      <c r="H38" s="61">
        <v>717.5</v>
      </c>
      <c r="I38" s="61">
        <v>0</v>
      </c>
      <c r="J38" s="61">
        <v>760</v>
      </c>
      <c r="K38" s="61">
        <v>6360.82</v>
      </c>
      <c r="L38" s="72">
        <f t="shared" si="16"/>
        <v>7838.32</v>
      </c>
      <c r="M38" s="73"/>
      <c r="N38" s="31">
        <f t="shared" si="3"/>
        <v>17161.68</v>
      </c>
    </row>
    <row r="39" spans="1:14" s="58" customFormat="1" ht="33.75" customHeight="1" x14ac:dyDescent="0.25">
      <c r="A39" s="38">
        <v>27</v>
      </c>
      <c r="B39" s="39" t="s">
        <v>68</v>
      </c>
      <c r="C39" s="39" t="s">
        <v>50</v>
      </c>
      <c r="D39" s="39" t="s">
        <v>51</v>
      </c>
      <c r="E39" s="39" t="s">
        <v>26</v>
      </c>
      <c r="F39" s="40" t="s">
        <v>20</v>
      </c>
      <c r="G39" s="40">
        <v>21000</v>
      </c>
      <c r="H39" s="61">
        <f t="shared" ref="H39:H55" si="27">G39*0.0287</f>
        <v>602.70000000000005</v>
      </c>
      <c r="I39" s="61">
        <v>0</v>
      </c>
      <c r="J39" s="61">
        <f t="shared" ref="J39:J55" si="28">G39*3.04%</f>
        <v>638.4</v>
      </c>
      <c r="K39" s="61">
        <v>3040.46</v>
      </c>
      <c r="L39" s="72">
        <f t="shared" si="16"/>
        <v>4281.5599999999995</v>
      </c>
      <c r="M39" s="73"/>
      <c r="N39" s="31">
        <f t="shared" si="3"/>
        <v>16718.440000000002</v>
      </c>
    </row>
    <row r="40" spans="1:14" s="58" customFormat="1" ht="32.25" customHeight="1" x14ac:dyDescent="0.25">
      <c r="A40" s="38">
        <v>28</v>
      </c>
      <c r="B40" s="39" t="s">
        <v>84</v>
      </c>
      <c r="C40" s="39" t="s">
        <v>50</v>
      </c>
      <c r="D40" s="38" t="s">
        <v>51</v>
      </c>
      <c r="E40" s="39" t="s">
        <v>26</v>
      </c>
      <c r="F40" s="41" t="s">
        <v>13</v>
      </c>
      <c r="G40" s="40">
        <v>21000</v>
      </c>
      <c r="H40" s="61">
        <f t="shared" si="27"/>
        <v>602.70000000000005</v>
      </c>
      <c r="I40" s="61">
        <v>0</v>
      </c>
      <c r="J40" s="61">
        <f t="shared" si="28"/>
        <v>638.4</v>
      </c>
      <c r="K40" s="61">
        <v>1918</v>
      </c>
      <c r="L40" s="72">
        <f t="shared" si="16"/>
        <v>3159.1</v>
      </c>
      <c r="M40" s="73"/>
      <c r="N40" s="31">
        <f t="shared" si="3"/>
        <v>17840.900000000001</v>
      </c>
    </row>
    <row r="41" spans="1:14" s="58" customFormat="1" ht="39" customHeight="1" x14ac:dyDescent="0.25">
      <c r="A41" s="38">
        <v>29</v>
      </c>
      <c r="B41" s="39" t="s">
        <v>85</v>
      </c>
      <c r="C41" s="39" t="s">
        <v>50</v>
      </c>
      <c r="D41" s="38" t="s">
        <v>51</v>
      </c>
      <c r="E41" s="39" t="s">
        <v>26</v>
      </c>
      <c r="F41" s="41" t="s">
        <v>13</v>
      </c>
      <c r="G41" s="40">
        <v>21000</v>
      </c>
      <c r="H41" s="61">
        <f t="shared" si="27"/>
        <v>602.70000000000005</v>
      </c>
      <c r="I41" s="61">
        <v>0</v>
      </c>
      <c r="J41" s="61">
        <f t="shared" si="28"/>
        <v>638.4</v>
      </c>
      <c r="K41" s="61">
        <v>325</v>
      </c>
      <c r="L41" s="72">
        <f t="shared" si="16"/>
        <v>1566.1</v>
      </c>
      <c r="M41" s="73"/>
      <c r="N41" s="31">
        <f t="shared" si="3"/>
        <v>19433.900000000001</v>
      </c>
    </row>
    <row r="42" spans="1:14" s="58" customFormat="1" ht="37.5" customHeight="1" x14ac:dyDescent="0.25">
      <c r="A42" s="38">
        <v>30</v>
      </c>
      <c r="B42" s="39" t="s">
        <v>179</v>
      </c>
      <c r="C42" s="39" t="s">
        <v>50</v>
      </c>
      <c r="D42" s="39" t="s">
        <v>53</v>
      </c>
      <c r="E42" s="39" t="s">
        <v>26</v>
      </c>
      <c r="F42" s="40" t="s">
        <v>20</v>
      </c>
      <c r="G42" s="40">
        <v>23000</v>
      </c>
      <c r="H42" s="61">
        <v>660.1</v>
      </c>
      <c r="I42" s="61">
        <v>0</v>
      </c>
      <c r="J42" s="61">
        <f t="shared" si="28"/>
        <v>699.2</v>
      </c>
      <c r="K42" s="61">
        <v>325</v>
      </c>
      <c r="L42" s="72">
        <f t="shared" si="16"/>
        <v>1684.3000000000002</v>
      </c>
      <c r="M42" s="73"/>
      <c r="N42" s="31">
        <f t="shared" si="3"/>
        <v>21315.7</v>
      </c>
    </row>
    <row r="43" spans="1:14" s="58" customFormat="1" ht="39" customHeight="1" x14ac:dyDescent="0.25">
      <c r="A43" s="38">
        <v>31</v>
      </c>
      <c r="B43" s="39" t="s">
        <v>54</v>
      </c>
      <c r="C43" s="39" t="s">
        <v>50</v>
      </c>
      <c r="D43" s="39" t="s">
        <v>51</v>
      </c>
      <c r="E43" s="39" t="s">
        <v>26</v>
      </c>
      <c r="F43" s="41" t="s">
        <v>13</v>
      </c>
      <c r="G43" s="40">
        <v>21000</v>
      </c>
      <c r="H43" s="61">
        <f t="shared" ref="H43" si="29">G43*0.0287</f>
        <v>602.70000000000005</v>
      </c>
      <c r="I43" s="61">
        <v>0</v>
      </c>
      <c r="J43" s="61">
        <f t="shared" si="28"/>
        <v>638.4</v>
      </c>
      <c r="K43" s="61">
        <v>505</v>
      </c>
      <c r="L43" s="72">
        <f t="shared" si="16"/>
        <v>1746.1</v>
      </c>
      <c r="M43" s="73"/>
      <c r="N43" s="31">
        <f t="shared" si="3"/>
        <v>19253.900000000001</v>
      </c>
    </row>
    <row r="44" spans="1:14" s="58" customFormat="1" ht="38.1" customHeight="1" x14ac:dyDescent="0.25">
      <c r="A44" s="38">
        <v>32</v>
      </c>
      <c r="B44" s="39" t="s">
        <v>57</v>
      </c>
      <c r="C44" s="39" t="s">
        <v>50</v>
      </c>
      <c r="D44" s="39" t="s">
        <v>51</v>
      </c>
      <c r="E44" s="39" t="s">
        <v>26</v>
      </c>
      <c r="F44" s="41" t="s">
        <v>13</v>
      </c>
      <c r="G44" s="40">
        <v>21000</v>
      </c>
      <c r="H44" s="61">
        <f t="shared" si="27"/>
        <v>602.70000000000005</v>
      </c>
      <c r="I44" s="61">
        <v>0</v>
      </c>
      <c r="J44" s="61">
        <f t="shared" si="28"/>
        <v>638.4</v>
      </c>
      <c r="K44" s="61">
        <v>425</v>
      </c>
      <c r="L44" s="72">
        <f t="shared" si="16"/>
        <v>1666.1</v>
      </c>
      <c r="M44" s="73"/>
      <c r="N44" s="31">
        <f t="shared" si="3"/>
        <v>19333.900000000001</v>
      </c>
    </row>
    <row r="45" spans="1:14" s="58" customFormat="1" ht="38.1" customHeight="1" x14ac:dyDescent="0.25">
      <c r="A45" s="38">
        <v>33</v>
      </c>
      <c r="B45" s="39" t="s">
        <v>67</v>
      </c>
      <c r="C45" s="39" t="s">
        <v>50</v>
      </c>
      <c r="D45" s="38" t="s">
        <v>51</v>
      </c>
      <c r="E45" s="39" t="s">
        <v>12</v>
      </c>
      <c r="F45" s="41" t="s">
        <v>13</v>
      </c>
      <c r="G45" s="40">
        <v>21000</v>
      </c>
      <c r="H45" s="61">
        <f t="shared" si="27"/>
        <v>602.70000000000005</v>
      </c>
      <c r="I45" s="61">
        <v>0</v>
      </c>
      <c r="J45" s="61">
        <f>G45*3.04%</f>
        <v>638.4</v>
      </c>
      <c r="K45" s="61">
        <v>4940.57</v>
      </c>
      <c r="L45" s="72">
        <f t="shared" si="16"/>
        <v>6181.67</v>
      </c>
      <c r="M45" s="73"/>
      <c r="N45" s="31">
        <f t="shared" si="3"/>
        <v>14818.33</v>
      </c>
    </row>
    <row r="46" spans="1:14" s="58" customFormat="1" ht="39" customHeight="1" x14ac:dyDescent="0.25">
      <c r="A46" s="38">
        <v>34</v>
      </c>
      <c r="B46" s="39" t="s">
        <v>62</v>
      </c>
      <c r="C46" s="39" t="s">
        <v>50</v>
      </c>
      <c r="D46" s="39" t="s">
        <v>51</v>
      </c>
      <c r="E46" s="39" t="s">
        <v>26</v>
      </c>
      <c r="F46" s="40" t="s">
        <v>13</v>
      </c>
      <c r="G46" s="40">
        <v>21000</v>
      </c>
      <c r="H46" s="61">
        <f t="shared" si="27"/>
        <v>602.70000000000005</v>
      </c>
      <c r="I46" s="61">
        <v>0</v>
      </c>
      <c r="J46" s="61">
        <f t="shared" ref="J46:J49" si="30">G46*3.04%</f>
        <v>638.4</v>
      </c>
      <c r="K46" s="61">
        <v>5686.03</v>
      </c>
      <c r="L46" s="72">
        <f t="shared" si="16"/>
        <v>6927.1299999999992</v>
      </c>
      <c r="M46" s="73"/>
      <c r="N46" s="31">
        <f t="shared" si="3"/>
        <v>14072.87</v>
      </c>
    </row>
    <row r="47" spans="1:14" s="58" customFormat="1" ht="38.1" customHeight="1" x14ac:dyDescent="0.25">
      <c r="A47" s="38">
        <v>35</v>
      </c>
      <c r="B47" s="39" t="s">
        <v>66</v>
      </c>
      <c r="C47" s="39" t="s">
        <v>50</v>
      </c>
      <c r="D47" s="38" t="s">
        <v>51</v>
      </c>
      <c r="E47" s="39" t="s">
        <v>26</v>
      </c>
      <c r="F47" s="41" t="s">
        <v>13</v>
      </c>
      <c r="G47" s="40">
        <v>21000</v>
      </c>
      <c r="H47" s="61">
        <f t="shared" si="27"/>
        <v>602.70000000000005</v>
      </c>
      <c r="I47" s="61">
        <v>0</v>
      </c>
      <c r="J47" s="61">
        <f t="shared" si="30"/>
        <v>638.4</v>
      </c>
      <c r="K47" s="61">
        <v>1845</v>
      </c>
      <c r="L47" s="72">
        <f t="shared" si="16"/>
        <v>3086.1</v>
      </c>
      <c r="M47" s="73"/>
      <c r="N47" s="31">
        <f t="shared" si="3"/>
        <v>17913.900000000001</v>
      </c>
    </row>
    <row r="48" spans="1:14" s="58" customFormat="1" ht="39" customHeight="1" x14ac:dyDescent="0.25">
      <c r="A48" s="38">
        <v>36</v>
      </c>
      <c r="B48" s="39" t="s">
        <v>52</v>
      </c>
      <c r="C48" s="39" t="s">
        <v>50</v>
      </c>
      <c r="D48" s="39" t="s">
        <v>51</v>
      </c>
      <c r="E48" s="39" t="s">
        <v>26</v>
      </c>
      <c r="F48" s="41" t="s">
        <v>20</v>
      </c>
      <c r="G48" s="40">
        <v>21000</v>
      </c>
      <c r="H48" s="61">
        <f t="shared" si="27"/>
        <v>602.70000000000005</v>
      </c>
      <c r="I48" s="61">
        <v>0</v>
      </c>
      <c r="J48" s="61">
        <f t="shared" si="30"/>
        <v>638.4</v>
      </c>
      <c r="K48" s="61">
        <v>425</v>
      </c>
      <c r="L48" s="72">
        <f t="shared" si="16"/>
        <v>1666.1</v>
      </c>
      <c r="M48" s="73"/>
      <c r="N48" s="31">
        <f t="shared" si="3"/>
        <v>19333.900000000001</v>
      </c>
    </row>
    <row r="49" spans="1:14" s="58" customFormat="1" ht="38.1" customHeight="1" x14ac:dyDescent="0.25">
      <c r="A49" s="38">
        <v>37</v>
      </c>
      <c r="B49" s="39" t="s">
        <v>180</v>
      </c>
      <c r="C49" s="39" t="s">
        <v>50</v>
      </c>
      <c r="D49" s="38" t="s">
        <v>53</v>
      </c>
      <c r="E49" s="39" t="s">
        <v>26</v>
      </c>
      <c r="F49" s="41" t="s">
        <v>20</v>
      </c>
      <c r="G49" s="40">
        <v>23000</v>
      </c>
      <c r="H49" s="61">
        <v>660.1</v>
      </c>
      <c r="I49" s="61">
        <v>0</v>
      </c>
      <c r="J49" s="61">
        <f t="shared" si="30"/>
        <v>699.2</v>
      </c>
      <c r="K49" s="61">
        <v>325</v>
      </c>
      <c r="L49" s="72">
        <f t="shared" si="16"/>
        <v>1684.3000000000002</v>
      </c>
      <c r="M49" s="73"/>
      <c r="N49" s="31">
        <f t="shared" si="3"/>
        <v>21315.7</v>
      </c>
    </row>
    <row r="50" spans="1:14" s="58" customFormat="1" ht="39" customHeight="1" x14ac:dyDescent="0.25">
      <c r="A50" s="38">
        <v>38</v>
      </c>
      <c r="B50" s="39" t="s">
        <v>109</v>
      </c>
      <c r="C50" s="39" t="s">
        <v>50</v>
      </c>
      <c r="D50" s="38" t="s">
        <v>51</v>
      </c>
      <c r="E50" s="39" t="s">
        <v>26</v>
      </c>
      <c r="F50" s="41" t="s">
        <v>13</v>
      </c>
      <c r="G50" s="40">
        <v>21000</v>
      </c>
      <c r="H50" s="61">
        <v>602.70000000000005</v>
      </c>
      <c r="I50" s="61">
        <v>0</v>
      </c>
      <c r="J50" s="61">
        <v>638.4</v>
      </c>
      <c r="K50" s="61">
        <v>425</v>
      </c>
      <c r="L50" s="72">
        <f t="shared" si="16"/>
        <v>1666.1</v>
      </c>
      <c r="M50" s="73"/>
      <c r="N50" s="31">
        <f t="shared" si="3"/>
        <v>19333.900000000001</v>
      </c>
    </row>
    <row r="51" spans="1:14" s="58" customFormat="1" ht="38.1" customHeight="1" x14ac:dyDescent="0.25">
      <c r="A51" s="38">
        <v>39</v>
      </c>
      <c r="B51" s="42" t="s">
        <v>123</v>
      </c>
      <c r="C51" s="39" t="s">
        <v>50</v>
      </c>
      <c r="D51" s="39" t="s">
        <v>51</v>
      </c>
      <c r="E51" s="39" t="s">
        <v>26</v>
      </c>
      <c r="F51" s="41" t="s">
        <v>20</v>
      </c>
      <c r="G51" s="40">
        <v>21000</v>
      </c>
      <c r="H51" s="61">
        <f t="shared" ref="H51:H52" si="31">G51*0.0287</f>
        <v>602.70000000000005</v>
      </c>
      <c r="I51" s="61">
        <v>0</v>
      </c>
      <c r="J51" s="61">
        <f t="shared" ref="J51:J52" si="32">G51*3.04%</f>
        <v>638.4</v>
      </c>
      <c r="K51" s="61">
        <v>325</v>
      </c>
      <c r="L51" s="72">
        <f t="shared" si="16"/>
        <v>1566.1</v>
      </c>
      <c r="M51" s="73"/>
      <c r="N51" s="31">
        <f t="shared" si="3"/>
        <v>19433.900000000001</v>
      </c>
    </row>
    <row r="52" spans="1:14" s="58" customFormat="1" ht="38.1" customHeight="1" x14ac:dyDescent="0.25">
      <c r="A52" s="38">
        <v>40</v>
      </c>
      <c r="B52" s="42" t="s">
        <v>124</v>
      </c>
      <c r="C52" s="39" t="s">
        <v>50</v>
      </c>
      <c r="D52" s="39" t="s">
        <v>51</v>
      </c>
      <c r="E52" s="39" t="s">
        <v>26</v>
      </c>
      <c r="F52" s="41" t="s">
        <v>13</v>
      </c>
      <c r="G52" s="40">
        <v>21000</v>
      </c>
      <c r="H52" s="61">
        <f t="shared" si="31"/>
        <v>602.70000000000005</v>
      </c>
      <c r="I52" s="61">
        <v>0</v>
      </c>
      <c r="J52" s="61">
        <f t="shared" si="32"/>
        <v>638.4</v>
      </c>
      <c r="K52" s="61">
        <v>2040.46</v>
      </c>
      <c r="L52" s="72">
        <f t="shared" si="16"/>
        <v>3281.56</v>
      </c>
      <c r="M52" s="73"/>
      <c r="N52" s="31">
        <f t="shared" si="3"/>
        <v>17718.439999999999</v>
      </c>
    </row>
    <row r="53" spans="1:14" s="58" customFormat="1" ht="38.1" customHeight="1" x14ac:dyDescent="0.25">
      <c r="A53" s="38">
        <v>41</v>
      </c>
      <c r="B53" s="39" t="s">
        <v>125</v>
      </c>
      <c r="C53" s="39" t="s">
        <v>50</v>
      </c>
      <c r="D53" s="39" t="s">
        <v>51</v>
      </c>
      <c r="E53" s="39" t="s">
        <v>26</v>
      </c>
      <c r="F53" s="40" t="s">
        <v>13</v>
      </c>
      <c r="G53" s="40">
        <v>21000</v>
      </c>
      <c r="H53" s="61">
        <v>602.70000000000005</v>
      </c>
      <c r="I53" s="61">
        <v>0</v>
      </c>
      <c r="J53" s="61">
        <v>638.4</v>
      </c>
      <c r="K53" s="61">
        <v>325</v>
      </c>
      <c r="L53" s="72">
        <f t="shared" si="16"/>
        <v>1566.1</v>
      </c>
      <c r="M53" s="73"/>
      <c r="N53" s="31">
        <f t="shared" si="3"/>
        <v>19433.900000000001</v>
      </c>
    </row>
    <row r="54" spans="1:14" s="58" customFormat="1" ht="38.1" customHeight="1" x14ac:dyDescent="0.25">
      <c r="A54" s="38">
        <v>42</v>
      </c>
      <c r="B54" s="39" t="s">
        <v>63</v>
      </c>
      <c r="C54" s="39" t="s">
        <v>50</v>
      </c>
      <c r="D54" s="39" t="s">
        <v>51</v>
      </c>
      <c r="E54" s="39" t="s">
        <v>26</v>
      </c>
      <c r="F54" s="40" t="s">
        <v>20</v>
      </c>
      <c r="G54" s="40">
        <v>21000</v>
      </c>
      <c r="H54" s="61">
        <f t="shared" ref="H54" si="33">G54*0.0287</f>
        <v>602.70000000000005</v>
      </c>
      <c r="I54" s="61">
        <v>0</v>
      </c>
      <c r="J54" s="61">
        <f t="shared" ref="J54" si="34">G54*3.04%</f>
        <v>638.4</v>
      </c>
      <c r="K54" s="61">
        <v>325</v>
      </c>
      <c r="L54" s="72">
        <f t="shared" si="16"/>
        <v>1566.1</v>
      </c>
      <c r="M54" s="73"/>
      <c r="N54" s="31">
        <f t="shared" si="3"/>
        <v>19433.900000000001</v>
      </c>
    </row>
    <row r="55" spans="1:14" s="58" customFormat="1" ht="38.1" customHeight="1" x14ac:dyDescent="0.25">
      <c r="A55" s="38">
        <v>43</v>
      </c>
      <c r="B55" s="39" t="s">
        <v>127</v>
      </c>
      <c r="C55" s="39" t="s">
        <v>50</v>
      </c>
      <c r="D55" s="39" t="s">
        <v>51</v>
      </c>
      <c r="E55" s="39" t="s">
        <v>26</v>
      </c>
      <c r="F55" s="40" t="s">
        <v>13</v>
      </c>
      <c r="G55" s="40">
        <v>21000</v>
      </c>
      <c r="H55" s="61">
        <f t="shared" si="27"/>
        <v>602.70000000000005</v>
      </c>
      <c r="I55" s="61">
        <v>0</v>
      </c>
      <c r="J55" s="61">
        <f t="shared" si="28"/>
        <v>638.4</v>
      </c>
      <c r="K55" s="61">
        <v>325</v>
      </c>
      <c r="L55" s="72">
        <f t="shared" si="16"/>
        <v>1566.1</v>
      </c>
      <c r="M55" s="73"/>
      <c r="N55" s="31">
        <f t="shared" si="3"/>
        <v>19433.900000000001</v>
      </c>
    </row>
    <row r="56" spans="1:14" s="58" customFormat="1" ht="38.1" customHeight="1" x14ac:dyDescent="0.25">
      <c r="A56" s="38">
        <v>44</v>
      </c>
      <c r="B56" s="39" t="s">
        <v>181</v>
      </c>
      <c r="C56" s="39" t="s">
        <v>50</v>
      </c>
      <c r="D56" s="39" t="s">
        <v>51</v>
      </c>
      <c r="E56" s="39" t="s">
        <v>26</v>
      </c>
      <c r="F56" s="40" t="s">
        <v>20</v>
      </c>
      <c r="G56" s="40">
        <v>21000</v>
      </c>
      <c r="H56" s="61">
        <f t="shared" ref="H56:H59" si="35">G56*0.0287</f>
        <v>602.70000000000005</v>
      </c>
      <c r="I56" s="61">
        <v>0</v>
      </c>
      <c r="J56" s="61">
        <f t="shared" ref="J56:J59" si="36">G56*3.04%</f>
        <v>638.4</v>
      </c>
      <c r="K56" s="61">
        <v>425</v>
      </c>
      <c r="L56" s="72">
        <f t="shared" si="16"/>
        <v>1666.1</v>
      </c>
      <c r="M56" s="73"/>
      <c r="N56" s="31">
        <f t="shared" si="3"/>
        <v>19333.900000000001</v>
      </c>
    </row>
    <row r="57" spans="1:14" s="58" customFormat="1" ht="38.1" customHeight="1" x14ac:dyDescent="0.25">
      <c r="A57" s="38">
        <v>45</v>
      </c>
      <c r="B57" s="39" t="s">
        <v>156</v>
      </c>
      <c r="C57" s="39" t="s">
        <v>50</v>
      </c>
      <c r="D57" s="39" t="s">
        <v>51</v>
      </c>
      <c r="E57" s="39" t="s">
        <v>26</v>
      </c>
      <c r="F57" s="40" t="s">
        <v>20</v>
      </c>
      <c r="G57" s="40">
        <v>21000</v>
      </c>
      <c r="H57" s="61">
        <f t="shared" si="35"/>
        <v>602.70000000000005</v>
      </c>
      <c r="I57" s="61">
        <v>0</v>
      </c>
      <c r="J57" s="61">
        <f t="shared" si="36"/>
        <v>638.4</v>
      </c>
      <c r="K57" s="61">
        <v>425</v>
      </c>
      <c r="L57" s="72">
        <f t="shared" si="16"/>
        <v>1666.1</v>
      </c>
      <c r="M57" s="73"/>
      <c r="N57" s="31">
        <f t="shared" si="3"/>
        <v>19333.900000000001</v>
      </c>
    </row>
    <row r="58" spans="1:14" s="58" customFormat="1" ht="38.1" customHeight="1" x14ac:dyDescent="0.25">
      <c r="A58" s="38">
        <v>46</v>
      </c>
      <c r="B58" s="39" t="s">
        <v>182</v>
      </c>
      <c r="C58" s="39" t="s">
        <v>50</v>
      </c>
      <c r="D58" s="39" t="s">
        <v>53</v>
      </c>
      <c r="E58" s="39" t="s">
        <v>26</v>
      </c>
      <c r="F58" s="40" t="s">
        <v>20</v>
      </c>
      <c r="G58" s="40">
        <v>23000</v>
      </c>
      <c r="H58" s="61">
        <f t="shared" si="35"/>
        <v>660.1</v>
      </c>
      <c r="I58" s="61">
        <v>0</v>
      </c>
      <c r="J58" s="61">
        <f t="shared" si="36"/>
        <v>699.2</v>
      </c>
      <c r="K58" s="61">
        <v>425</v>
      </c>
      <c r="L58" s="72">
        <f t="shared" si="16"/>
        <v>1784.3000000000002</v>
      </c>
      <c r="M58" s="73"/>
      <c r="N58" s="31">
        <f t="shared" si="3"/>
        <v>21215.7</v>
      </c>
    </row>
    <row r="59" spans="1:14" s="58" customFormat="1" ht="38.1" customHeight="1" x14ac:dyDescent="0.25">
      <c r="A59" s="38">
        <v>47</v>
      </c>
      <c r="B59" s="39" t="s">
        <v>209</v>
      </c>
      <c r="C59" s="39" t="s">
        <v>50</v>
      </c>
      <c r="D59" s="39" t="s">
        <v>51</v>
      </c>
      <c r="E59" s="39" t="s">
        <v>26</v>
      </c>
      <c r="F59" s="40" t="s">
        <v>13</v>
      </c>
      <c r="G59" s="40">
        <v>21000</v>
      </c>
      <c r="H59" s="61">
        <f t="shared" si="35"/>
        <v>602.70000000000005</v>
      </c>
      <c r="I59" s="61">
        <v>0</v>
      </c>
      <c r="J59" s="61">
        <f t="shared" si="36"/>
        <v>638.4</v>
      </c>
      <c r="K59" s="61">
        <v>325</v>
      </c>
      <c r="L59" s="72">
        <f t="shared" ref="L59" si="37">H59+I59+J59+K59</f>
        <v>1566.1</v>
      </c>
      <c r="M59" s="73"/>
      <c r="N59" s="31">
        <f t="shared" ref="N59" si="38">G59-L59</f>
        <v>19433.900000000001</v>
      </c>
    </row>
    <row r="60" spans="1:14" s="58" customFormat="1" ht="38.1" customHeight="1" x14ac:dyDescent="0.25">
      <c r="A60" s="38">
        <v>48</v>
      </c>
      <c r="B60" s="39" t="s">
        <v>210</v>
      </c>
      <c r="C60" s="39" t="s">
        <v>50</v>
      </c>
      <c r="D60" s="39" t="s">
        <v>51</v>
      </c>
      <c r="E60" s="39" t="s">
        <v>26</v>
      </c>
      <c r="F60" s="40" t="s">
        <v>13</v>
      </c>
      <c r="G60" s="40">
        <v>21000</v>
      </c>
      <c r="H60" s="61">
        <f t="shared" ref="H60" si="39">G60*0.0287</f>
        <v>602.70000000000005</v>
      </c>
      <c r="I60" s="61">
        <v>0</v>
      </c>
      <c r="J60" s="61">
        <f t="shared" ref="J60" si="40">G60*3.04%</f>
        <v>638.4</v>
      </c>
      <c r="K60" s="61">
        <v>325</v>
      </c>
      <c r="L60" s="72">
        <f t="shared" ref="L60" si="41">H60+I60+J60+K60</f>
        <v>1566.1</v>
      </c>
      <c r="M60" s="73"/>
      <c r="N60" s="31">
        <f t="shared" ref="N60" si="42">G60-L60</f>
        <v>19433.900000000001</v>
      </c>
    </row>
    <row r="61" spans="1:14" s="58" customFormat="1" ht="38.1" customHeight="1" x14ac:dyDescent="0.25">
      <c r="A61" s="38">
        <v>49</v>
      </c>
      <c r="B61" s="39" t="s">
        <v>211</v>
      </c>
      <c r="C61" s="39" t="s">
        <v>50</v>
      </c>
      <c r="D61" s="39" t="s">
        <v>51</v>
      </c>
      <c r="E61" s="39" t="s">
        <v>26</v>
      </c>
      <c r="F61" s="40" t="s">
        <v>20</v>
      </c>
      <c r="G61" s="40">
        <v>21000</v>
      </c>
      <c r="H61" s="61">
        <f t="shared" ref="H61" si="43">G61*0.0287</f>
        <v>602.70000000000005</v>
      </c>
      <c r="I61" s="61">
        <v>0</v>
      </c>
      <c r="J61" s="61">
        <f t="shared" ref="J61" si="44">G61*3.04%</f>
        <v>638.4</v>
      </c>
      <c r="K61" s="61">
        <v>325</v>
      </c>
      <c r="L61" s="72">
        <f t="shared" ref="L61" si="45">H61+I61+J61+K61</f>
        <v>1566.1</v>
      </c>
      <c r="M61" s="73"/>
      <c r="N61" s="31">
        <f t="shared" ref="N61" si="46">G61-L61</f>
        <v>19433.900000000001</v>
      </c>
    </row>
    <row r="62" spans="1:14" s="58" customFormat="1" ht="38.1" customHeight="1" x14ac:dyDescent="0.25">
      <c r="A62" s="38">
        <v>50</v>
      </c>
      <c r="B62" s="39" t="s">
        <v>212</v>
      </c>
      <c r="C62" s="39" t="s">
        <v>50</v>
      </c>
      <c r="D62" s="39" t="s">
        <v>51</v>
      </c>
      <c r="E62" s="39" t="s">
        <v>26</v>
      </c>
      <c r="F62" s="40" t="s">
        <v>20</v>
      </c>
      <c r="G62" s="40">
        <v>21000</v>
      </c>
      <c r="H62" s="61">
        <f t="shared" ref="H62" si="47">G62*0.0287</f>
        <v>602.70000000000005</v>
      </c>
      <c r="I62" s="61">
        <v>0</v>
      </c>
      <c r="J62" s="61">
        <f t="shared" ref="J62" si="48">G62*3.04%</f>
        <v>638.4</v>
      </c>
      <c r="K62" s="61">
        <v>325</v>
      </c>
      <c r="L62" s="72">
        <f t="shared" ref="L62" si="49">H62+I62+J62+K62</f>
        <v>1566.1</v>
      </c>
      <c r="M62" s="73"/>
      <c r="N62" s="31">
        <f t="shared" ref="N62" si="50">G62-L62</f>
        <v>19433.900000000001</v>
      </c>
    </row>
    <row r="63" spans="1:14" s="32" customFormat="1" ht="38.25" customHeight="1" x14ac:dyDescent="0.25">
      <c r="A63" s="49">
        <v>51</v>
      </c>
      <c r="B63" s="39" t="s">
        <v>213</v>
      </c>
      <c r="C63" s="39" t="s">
        <v>50</v>
      </c>
      <c r="D63" s="39" t="s">
        <v>51</v>
      </c>
      <c r="E63" s="39" t="s">
        <v>26</v>
      </c>
      <c r="F63" s="40" t="s">
        <v>20</v>
      </c>
      <c r="G63" s="40">
        <v>21000</v>
      </c>
      <c r="H63" s="61">
        <f t="shared" ref="H63" si="51">G63*0.0287</f>
        <v>602.70000000000005</v>
      </c>
      <c r="I63" s="61">
        <v>0</v>
      </c>
      <c r="J63" s="61">
        <f t="shared" ref="J63" si="52">G63*3.04%</f>
        <v>638.4</v>
      </c>
      <c r="K63" s="61">
        <v>325</v>
      </c>
      <c r="L63" s="72">
        <f t="shared" ref="L63" si="53">H63+I63+J63+K63</f>
        <v>1566.1</v>
      </c>
      <c r="M63" s="73"/>
      <c r="N63" s="31">
        <f t="shared" ref="N63" si="54">G63-L63</f>
        <v>19433.900000000001</v>
      </c>
    </row>
    <row r="64" spans="1:14" s="60" customFormat="1" ht="32.25" customHeight="1" x14ac:dyDescent="0.25">
      <c r="A64" s="38">
        <v>52</v>
      </c>
      <c r="B64" s="39" t="s">
        <v>215</v>
      </c>
      <c r="C64" s="39" t="s">
        <v>50</v>
      </c>
      <c r="D64" s="39" t="s">
        <v>51</v>
      </c>
      <c r="E64" s="39" t="s">
        <v>26</v>
      </c>
      <c r="F64" s="40" t="s">
        <v>20</v>
      </c>
      <c r="G64" s="40">
        <v>21000</v>
      </c>
      <c r="H64" s="61">
        <f t="shared" ref="H64" si="55">G64*0.0287</f>
        <v>602.70000000000005</v>
      </c>
      <c r="I64" s="61">
        <v>0</v>
      </c>
      <c r="J64" s="61">
        <f t="shared" ref="J64" si="56">G64*3.04%</f>
        <v>638.4</v>
      </c>
      <c r="K64" s="61">
        <v>325</v>
      </c>
      <c r="L64" s="72">
        <f t="shared" ref="L64" si="57">H64+I64+J64+K64</f>
        <v>1566.1</v>
      </c>
      <c r="M64" s="73"/>
      <c r="N64" s="31">
        <f t="shared" ref="N64" si="58">G64-L64</f>
        <v>19433.900000000001</v>
      </c>
    </row>
    <row r="65" spans="1:14" s="58" customFormat="1" ht="33.75" customHeight="1" x14ac:dyDescent="0.25">
      <c r="A65" s="38">
        <v>53</v>
      </c>
      <c r="B65" s="39" t="s">
        <v>228</v>
      </c>
      <c r="C65" s="39" t="s">
        <v>50</v>
      </c>
      <c r="D65" s="39" t="s">
        <v>51</v>
      </c>
      <c r="E65" s="39" t="s">
        <v>26</v>
      </c>
      <c r="F65" s="40" t="s">
        <v>20</v>
      </c>
      <c r="G65" s="40">
        <v>21000</v>
      </c>
      <c r="H65" s="61">
        <f t="shared" ref="H65" si="59">G65*0.0287</f>
        <v>602.70000000000005</v>
      </c>
      <c r="I65" s="61">
        <v>0</v>
      </c>
      <c r="J65" s="61">
        <f t="shared" ref="J65" si="60">G65*3.04%</f>
        <v>638.4</v>
      </c>
      <c r="K65" s="61">
        <v>325</v>
      </c>
      <c r="L65" s="72">
        <f t="shared" ref="L65" si="61">H65+I65+J65+K65</f>
        <v>1566.1</v>
      </c>
      <c r="M65" s="73"/>
      <c r="N65" s="31">
        <f t="shared" ref="N65" si="62">G65-L65</f>
        <v>19433.900000000001</v>
      </c>
    </row>
    <row r="66" spans="1:14" s="58" customFormat="1" ht="33" customHeight="1" x14ac:dyDescent="0.25">
      <c r="A66" s="38">
        <v>54</v>
      </c>
      <c r="B66" s="39" t="s">
        <v>216</v>
      </c>
      <c r="C66" s="39" t="s">
        <v>50</v>
      </c>
      <c r="D66" s="39" t="s">
        <v>51</v>
      </c>
      <c r="E66" s="39" t="s">
        <v>26</v>
      </c>
      <c r="F66" s="40" t="s">
        <v>20</v>
      </c>
      <c r="G66" s="40">
        <v>25000</v>
      </c>
      <c r="H66" s="61">
        <f t="shared" ref="H66" si="63">G66*0.0287</f>
        <v>717.5</v>
      </c>
      <c r="I66" s="61">
        <v>0</v>
      </c>
      <c r="J66" s="61">
        <f t="shared" ref="J66" si="64">G66*3.04%</f>
        <v>760</v>
      </c>
      <c r="K66" s="61">
        <v>325</v>
      </c>
      <c r="L66" s="72">
        <f t="shared" ref="L66" si="65">H66+I66+J66+K66</f>
        <v>1802.5</v>
      </c>
      <c r="M66" s="73"/>
      <c r="N66" s="31">
        <f t="shared" ref="N66" si="66">G66-L66</f>
        <v>23197.5</v>
      </c>
    </row>
    <row r="67" spans="1:14" s="58" customFormat="1" ht="31.5" customHeight="1" x14ac:dyDescent="0.25">
      <c r="A67" s="38">
        <v>55</v>
      </c>
      <c r="B67" s="39" t="s">
        <v>217</v>
      </c>
      <c r="C67" s="39" t="s">
        <v>50</v>
      </c>
      <c r="D67" s="39" t="s">
        <v>51</v>
      </c>
      <c r="E67" s="39" t="s">
        <v>26</v>
      </c>
      <c r="F67" s="40" t="s">
        <v>20</v>
      </c>
      <c r="G67" s="40">
        <v>21000</v>
      </c>
      <c r="H67" s="61">
        <f t="shared" ref="H67" si="67">G67*0.0287</f>
        <v>602.70000000000005</v>
      </c>
      <c r="I67" s="61">
        <v>0</v>
      </c>
      <c r="J67" s="61">
        <f t="shared" ref="J67" si="68">G67*3.04%</f>
        <v>638.4</v>
      </c>
      <c r="K67" s="61">
        <v>325</v>
      </c>
      <c r="L67" s="72">
        <f t="shared" ref="L67" si="69">H67+I67+J67+K67</f>
        <v>1566.1</v>
      </c>
      <c r="M67" s="73"/>
      <c r="N67" s="31">
        <f t="shared" ref="N67" si="70">G67-L67</f>
        <v>19433.900000000001</v>
      </c>
    </row>
    <row r="68" spans="1:14" s="58" customFormat="1" ht="32.25" customHeight="1" x14ac:dyDescent="0.25">
      <c r="A68" s="38">
        <v>56</v>
      </c>
      <c r="B68" s="39" t="s">
        <v>214</v>
      </c>
      <c r="C68" s="39" t="s">
        <v>50</v>
      </c>
      <c r="D68" s="39" t="s">
        <v>51</v>
      </c>
      <c r="E68" s="39" t="s">
        <v>26</v>
      </c>
      <c r="F68" s="40" t="s">
        <v>13</v>
      </c>
      <c r="G68" s="40">
        <v>21000</v>
      </c>
      <c r="H68" s="61">
        <f t="shared" ref="H68" si="71">G68*0.0287</f>
        <v>602.70000000000005</v>
      </c>
      <c r="I68" s="61">
        <v>0</v>
      </c>
      <c r="J68" s="61">
        <f t="shared" ref="J68" si="72">G68*3.04%</f>
        <v>638.4</v>
      </c>
      <c r="K68" s="61">
        <v>325</v>
      </c>
      <c r="L68" s="72">
        <f t="shared" ref="L68" si="73">H68+I68+J68+K68</f>
        <v>1566.1</v>
      </c>
      <c r="M68" s="73"/>
      <c r="N68" s="31">
        <f t="shared" ref="N68" si="74">G68-L68</f>
        <v>19433.900000000001</v>
      </c>
    </row>
    <row r="69" spans="1:14" s="58" customFormat="1" ht="33.75" customHeight="1" x14ac:dyDescent="0.25">
      <c r="A69" s="38">
        <v>57</v>
      </c>
      <c r="B69" s="42" t="s">
        <v>122</v>
      </c>
      <c r="C69" s="43" t="s">
        <v>23</v>
      </c>
      <c r="D69" s="43" t="s">
        <v>183</v>
      </c>
      <c r="E69" s="38" t="s">
        <v>26</v>
      </c>
      <c r="F69" s="40" t="s">
        <v>13</v>
      </c>
      <c r="G69" s="40">
        <v>34000</v>
      </c>
      <c r="H69" s="61">
        <f t="shared" si="7"/>
        <v>975.8</v>
      </c>
      <c r="I69" s="61">
        <v>0</v>
      </c>
      <c r="J69" s="61">
        <f t="shared" si="8"/>
        <v>1033.5999999999999</v>
      </c>
      <c r="K69" s="61">
        <v>325</v>
      </c>
      <c r="L69" s="72">
        <f t="shared" si="16"/>
        <v>2334.3999999999996</v>
      </c>
      <c r="M69" s="73"/>
      <c r="N69" s="31">
        <f t="shared" si="3"/>
        <v>31665.599999999999</v>
      </c>
    </row>
    <row r="70" spans="1:14" s="65" customFormat="1" ht="34.5" customHeight="1" x14ac:dyDescent="0.25">
      <c r="A70" s="38">
        <v>58</v>
      </c>
      <c r="B70" s="20" t="s">
        <v>30</v>
      </c>
      <c r="C70" s="20" t="s">
        <v>15</v>
      </c>
      <c r="D70" s="20" t="s">
        <v>31</v>
      </c>
      <c r="E70" s="20" t="s">
        <v>12</v>
      </c>
      <c r="F70" s="4" t="s">
        <v>20</v>
      </c>
      <c r="G70" s="4">
        <v>115000</v>
      </c>
      <c r="H70" s="61">
        <f t="shared" si="7"/>
        <v>3300.5</v>
      </c>
      <c r="I70" s="61">
        <v>15204.88</v>
      </c>
      <c r="J70" s="61">
        <v>3496</v>
      </c>
      <c r="K70" s="61">
        <v>2140.46</v>
      </c>
      <c r="L70" s="72">
        <f t="shared" si="16"/>
        <v>24141.839999999997</v>
      </c>
      <c r="M70" s="73"/>
      <c r="N70" s="31">
        <f t="shared" si="3"/>
        <v>90858.16</v>
      </c>
    </row>
    <row r="71" spans="1:14" s="69" customFormat="1" ht="34.5" customHeight="1" x14ac:dyDescent="0.25">
      <c r="A71" s="38">
        <v>59</v>
      </c>
      <c r="B71" s="39" t="s">
        <v>18</v>
      </c>
      <c r="C71" s="39" t="s">
        <v>15</v>
      </c>
      <c r="D71" s="39" t="s">
        <v>184</v>
      </c>
      <c r="E71" s="39" t="s">
        <v>19</v>
      </c>
      <c r="F71" s="40" t="s">
        <v>20</v>
      </c>
      <c r="G71" s="40">
        <v>55000</v>
      </c>
      <c r="H71" s="61">
        <f t="shared" si="7"/>
        <v>1578.5</v>
      </c>
      <c r="I71" s="61">
        <v>0</v>
      </c>
      <c r="J71" s="61">
        <v>1672</v>
      </c>
      <c r="K71" s="61">
        <v>2766.96</v>
      </c>
      <c r="L71" s="72">
        <f t="shared" si="16"/>
        <v>6017.46</v>
      </c>
      <c r="M71" s="73"/>
      <c r="N71" s="31">
        <f t="shared" si="3"/>
        <v>48982.54</v>
      </c>
    </row>
    <row r="72" spans="1:14" s="65" customFormat="1" ht="33" customHeight="1" x14ac:dyDescent="0.25">
      <c r="A72" s="38">
        <v>60</v>
      </c>
      <c r="B72" s="39" t="s">
        <v>22</v>
      </c>
      <c r="C72" s="39" t="s">
        <v>15</v>
      </c>
      <c r="D72" s="39" t="s">
        <v>185</v>
      </c>
      <c r="E72" s="39" t="s">
        <v>12</v>
      </c>
      <c r="F72" s="40" t="s">
        <v>20</v>
      </c>
      <c r="G72" s="40">
        <v>45000</v>
      </c>
      <c r="H72" s="61">
        <f t="shared" si="7"/>
        <v>1291.5</v>
      </c>
      <c r="I72" s="61">
        <v>0</v>
      </c>
      <c r="J72" s="61">
        <f t="shared" ref="J72:J79" si="75">G72*3.04%</f>
        <v>1368</v>
      </c>
      <c r="K72" s="61">
        <v>2866.96</v>
      </c>
      <c r="L72" s="72">
        <f t="shared" si="16"/>
        <v>5526.46</v>
      </c>
      <c r="M72" s="73"/>
      <c r="N72" s="31">
        <f t="shared" si="3"/>
        <v>39473.54</v>
      </c>
    </row>
    <row r="73" spans="1:14" s="65" customFormat="1" ht="40.5" customHeight="1" x14ac:dyDescent="0.25">
      <c r="A73" s="38">
        <v>61</v>
      </c>
      <c r="B73" s="39" t="s">
        <v>14</v>
      </c>
      <c r="C73" s="39" t="s">
        <v>15</v>
      </c>
      <c r="D73" s="39" t="s">
        <v>186</v>
      </c>
      <c r="E73" s="39" t="s">
        <v>12</v>
      </c>
      <c r="F73" s="40" t="s">
        <v>13</v>
      </c>
      <c r="G73" s="40">
        <v>45000</v>
      </c>
      <c r="H73" s="61">
        <f t="shared" ref="H73" si="76">G73*0.0287</f>
        <v>1291.5</v>
      </c>
      <c r="I73" s="61">
        <v>1148.33</v>
      </c>
      <c r="J73" s="61">
        <f t="shared" ref="J73" si="77">G73*3.04%</f>
        <v>1368</v>
      </c>
      <c r="K73" s="61">
        <v>325</v>
      </c>
      <c r="L73" s="72">
        <f t="shared" si="16"/>
        <v>4132.83</v>
      </c>
      <c r="M73" s="73"/>
      <c r="N73" s="31">
        <f t="shared" si="3"/>
        <v>40867.17</v>
      </c>
    </row>
    <row r="74" spans="1:14" s="65" customFormat="1" ht="40.5" customHeight="1" x14ac:dyDescent="0.25">
      <c r="A74" s="38">
        <v>62</v>
      </c>
      <c r="B74" s="39" t="s">
        <v>41</v>
      </c>
      <c r="C74" s="39" t="s">
        <v>15</v>
      </c>
      <c r="D74" s="39" t="s">
        <v>28</v>
      </c>
      <c r="E74" s="38" t="s">
        <v>26</v>
      </c>
      <c r="F74" s="40" t="s">
        <v>20</v>
      </c>
      <c r="G74" s="40">
        <v>34000</v>
      </c>
      <c r="H74" s="61">
        <f t="shared" si="7"/>
        <v>975.8</v>
      </c>
      <c r="I74" s="61">
        <v>0</v>
      </c>
      <c r="J74" s="61">
        <f t="shared" si="75"/>
        <v>1033.5999999999999</v>
      </c>
      <c r="K74" s="61">
        <v>2040.46</v>
      </c>
      <c r="L74" s="72">
        <f t="shared" si="16"/>
        <v>4049.8599999999997</v>
      </c>
      <c r="M74" s="73"/>
      <c r="N74" s="31">
        <f t="shared" si="3"/>
        <v>29950.14</v>
      </c>
    </row>
    <row r="75" spans="1:14" s="65" customFormat="1" ht="38.25" customHeight="1" x14ac:dyDescent="0.25">
      <c r="A75" s="38">
        <v>63</v>
      </c>
      <c r="B75" s="39" t="s">
        <v>40</v>
      </c>
      <c r="C75" s="39" t="s">
        <v>15</v>
      </c>
      <c r="D75" s="39" t="s">
        <v>28</v>
      </c>
      <c r="E75" s="39" t="s">
        <v>12</v>
      </c>
      <c r="F75" s="40" t="s">
        <v>20</v>
      </c>
      <c r="G75" s="40">
        <v>34000</v>
      </c>
      <c r="H75" s="61">
        <f t="shared" si="7"/>
        <v>975.8</v>
      </c>
      <c r="I75" s="61">
        <v>0</v>
      </c>
      <c r="J75" s="61">
        <f t="shared" si="75"/>
        <v>1033.5999999999999</v>
      </c>
      <c r="K75" s="61">
        <v>3855.92</v>
      </c>
      <c r="L75" s="72">
        <f t="shared" si="16"/>
        <v>5865.32</v>
      </c>
      <c r="M75" s="73"/>
      <c r="N75" s="31">
        <f t="shared" si="3"/>
        <v>28134.68</v>
      </c>
    </row>
    <row r="76" spans="1:14" s="65" customFormat="1" ht="30" customHeight="1" x14ac:dyDescent="0.25">
      <c r="A76" s="38">
        <v>64</v>
      </c>
      <c r="B76" s="39" t="s">
        <v>27</v>
      </c>
      <c r="C76" s="39" t="s">
        <v>15</v>
      </c>
      <c r="D76" s="39" t="s">
        <v>28</v>
      </c>
      <c r="E76" s="39" t="s">
        <v>12</v>
      </c>
      <c r="F76" s="40" t="s">
        <v>20</v>
      </c>
      <c r="G76" s="40">
        <v>34000</v>
      </c>
      <c r="H76" s="61">
        <f t="shared" si="7"/>
        <v>975.8</v>
      </c>
      <c r="I76" s="61">
        <v>0</v>
      </c>
      <c r="J76" s="61">
        <f t="shared" si="75"/>
        <v>1033.5999999999999</v>
      </c>
      <c r="K76" s="61">
        <v>425</v>
      </c>
      <c r="L76" s="72">
        <f t="shared" si="16"/>
        <v>2434.3999999999996</v>
      </c>
      <c r="M76" s="73"/>
      <c r="N76" s="31">
        <f t="shared" si="3"/>
        <v>31565.599999999999</v>
      </c>
    </row>
    <row r="77" spans="1:14" s="70" customFormat="1" ht="30" customHeight="1" x14ac:dyDescent="0.25">
      <c r="A77" s="49">
        <v>65</v>
      </c>
      <c r="B77" s="43" t="s">
        <v>101</v>
      </c>
      <c r="C77" s="43" t="s">
        <v>15</v>
      </c>
      <c r="D77" s="43" t="s">
        <v>28</v>
      </c>
      <c r="E77" s="38" t="s">
        <v>26</v>
      </c>
      <c r="F77" s="40" t="s">
        <v>20</v>
      </c>
      <c r="G77" s="40">
        <v>34000</v>
      </c>
      <c r="H77" s="61">
        <f t="shared" si="7"/>
        <v>975.8</v>
      </c>
      <c r="I77" s="61">
        <v>0</v>
      </c>
      <c r="J77" s="61">
        <f t="shared" si="75"/>
        <v>1033.5999999999999</v>
      </c>
      <c r="K77" s="61">
        <v>325</v>
      </c>
      <c r="L77" s="72">
        <f t="shared" si="16"/>
        <v>2334.3999999999996</v>
      </c>
      <c r="M77" s="73"/>
      <c r="N77" s="31">
        <f t="shared" si="3"/>
        <v>31665.599999999999</v>
      </c>
    </row>
    <row r="78" spans="1:14" s="64" customFormat="1" ht="31.5" customHeight="1" x14ac:dyDescent="0.25">
      <c r="A78" s="38">
        <v>66</v>
      </c>
      <c r="B78" s="43" t="s">
        <v>151</v>
      </c>
      <c r="C78" s="43" t="s">
        <v>15</v>
      </c>
      <c r="D78" s="43" t="s">
        <v>28</v>
      </c>
      <c r="E78" s="38" t="s">
        <v>26</v>
      </c>
      <c r="F78" s="40" t="s">
        <v>20</v>
      </c>
      <c r="G78" s="40">
        <v>34000</v>
      </c>
      <c r="H78" s="61">
        <f t="shared" si="7"/>
        <v>975.8</v>
      </c>
      <c r="I78" s="61">
        <v>0</v>
      </c>
      <c r="J78" s="61">
        <f t="shared" si="75"/>
        <v>1033.5999999999999</v>
      </c>
      <c r="K78" s="61">
        <v>425</v>
      </c>
      <c r="L78" s="72">
        <f t="shared" si="16"/>
        <v>2434.3999999999996</v>
      </c>
      <c r="M78" s="73"/>
      <c r="N78" s="31">
        <f t="shared" si="3"/>
        <v>31565.599999999999</v>
      </c>
    </row>
    <row r="79" spans="1:14" s="65" customFormat="1" ht="38.1" customHeight="1" x14ac:dyDescent="0.25">
      <c r="A79" s="38">
        <v>67</v>
      </c>
      <c r="B79" s="43" t="s">
        <v>187</v>
      </c>
      <c r="C79" s="43" t="s">
        <v>15</v>
      </c>
      <c r="D79" s="43" t="s">
        <v>28</v>
      </c>
      <c r="E79" s="38" t="s">
        <v>26</v>
      </c>
      <c r="F79" s="40" t="s">
        <v>20</v>
      </c>
      <c r="G79" s="40">
        <v>34000</v>
      </c>
      <c r="H79" s="61">
        <f t="shared" si="7"/>
        <v>975.8</v>
      </c>
      <c r="I79" s="61">
        <v>0</v>
      </c>
      <c r="J79" s="61">
        <f t="shared" si="75"/>
        <v>1033.5999999999999</v>
      </c>
      <c r="K79" s="61">
        <v>3642.44</v>
      </c>
      <c r="L79" s="72">
        <f t="shared" si="16"/>
        <v>5651.84</v>
      </c>
      <c r="M79" s="73"/>
      <c r="N79" s="31">
        <f t="shared" si="3"/>
        <v>28348.16</v>
      </c>
    </row>
    <row r="80" spans="1:14" s="65" customFormat="1" ht="30" customHeight="1" x14ac:dyDescent="0.25">
      <c r="A80" s="38">
        <v>69</v>
      </c>
      <c r="B80" s="39" t="s">
        <v>24</v>
      </c>
      <c r="C80" s="39" t="s">
        <v>15</v>
      </c>
      <c r="D80" s="39" t="s">
        <v>25</v>
      </c>
      <c r="E80" s="38" t="s">
        <v>26</v>
      </c>
      <c r="F80" s="40" t="s">
        <v>20</v>
      </c>
      <c r="G80" s="40">
        <v>36000</v>
      </c>
      <c r="H80" s="61">
        <f t="shared" ref="H80:H87" si="78">G80*0.0287</f>
        <v>1033.2</v>
      </c>
      <c r="I80" s="61">
        <v>0</v>
      </c>
      <c r="J80" s="61">
        <f t="shared" ref="J80:J84" si="79">G80*3.04%</f>
        <v>1094.4000000000001</v>
      </c>
      <c r="K80" s="61">
        <v>425</v>
      </c>
      <c r="L80" s="72">
        <f t="shared" si="16"/>
        <v>2552.6000000000004</v>
      </c>
      <c r="M80" s="73"/>
      <c r="N80" s="31">
        <f t="shared" si="3"/>
        <v>33447.4</v>
      </c>
    </row>
    <row r="81" spans="1:14" s="65" customFormat="1" ht="30" customHeight="1" x14ac:dyDescent="0.25">
      <c r="A81" s="38">
        <v>70</v>
      </c>
      <c r="B81" s="43" t="s">
        <v>219</v>
      </c>
      <c r="C81" s="43" t="s">
        <v>15</v>
      </c>
      <c r="D81" s="43" t="s">
        <v>28</v>
      </c>
      <c r="E81" s="38" t="s">
        <v>26</v>
      </c>
      <c r="F81" s="40" t="s">
        <v>20</v>
      </c>
      <c r="G81" s="40">
        <v>34000</v>
      </c>
      <c r="H81" s="61">
        <f t="shared" si="78"/>
        <v>975.8</v>
      </c>
      <c r="I81" s="61">
        <v>0</v>
      </c>
      <c r="J81" s="61">
        <f t="shared" si="79"/>
        <v>1033.5999999999999</v>
      </c>
      <c r="K81" s="61">
        <v>325</v>
      </c>
      <c r="L81" s="72">
        <f t="shared" ref="L81" si="80">H81+I81+J81+K81</f>
        <v>2334.3999999999996</v>
      </c>
      <c r="M81" s="73"/>
      <c r="N81" s="31">
        <f t="shared" ref="N81" si="81">G81-L81</f>
        <v>31665.599999999999</v>
      </c>
    </row>
    <row r="82" spans="1:14" s="58" customFormat="1" ht="38.1" customHeight="1" x14ac:dyDescent="0.25">
      <c r="A82" s="38">
        <v>71</v>
      </c>
      <c r="B82" s="39" t="s">
        <v>89</v>
      </c>
      <c r="C82" s="39" t="s">
        <v>103</v>
      </c>
      <c r="D82" s="39" t="s">
        <v>188</v>
      </c>
      <c r="E82" s="39" t="s">
        <v>12</v>
      </c>
      <c r="F82" s="40" t="s">
        <v>13</v>
      </c>
      <c r="G82" s="40">
        <v>115000</v>
      </c>
      <c r="H82" s="61">
        <f t="shared" si="78"/>
        <v>3300.5</v>
      </c>
      <c r="I82" s="61">
        <v>14776.01</v>
      </c>
      <c r="J82" s="61">
        <f t="shared" si="79"/>
        <v>3496</v>
      </c>
      <c r="K82" s="61">
        <v>3855.92</v>
      </c>
      <c r="L82" s="72">
        <f t="shared" si="16"/>
        <v>25428.43</v>
      </c>
      <c r="M82" s="73"/>
      <c r="N82" s="31">
        <f t="shared" ref="N82" si="82">G82-L82</f>
        <v>89571.57</v>
      </c>
    </row>
    <row r="83" spans="1:14" s="58" customFormat="1" ht="40.5" customHeight="1" x14ac:dyDescent="0.25">
      <c r="A83" s="38">
        <v>72</v>
      </c>
      <c r="B83" s="39" t="s">
        <v>91</v>
      </c>
      <c r="C83" s="39" t="s">
        <v>103</v>
      </c>
      <c r="D83" s="39" t="s">
        <v>189</v>
      </c>
      <c r="E83" s="39" t="s">
        <v>12</v>
      </c>
      <c r="F83" s="40" t="s">
        <v>13</v>
      </c>
      <c r="G83" s="40">
        <v>55000</v>
      </c>
      <c r="H83" s="61">
        <f t="shared" ref="H83" si="83">G83*0.0287</f>
        <v>1578.5</v>
      </c>
      <c r="I83" s="61">
        <v>0</v>
      </c>
      <c r="J83" s="61">
        <v>1672</v>
      </c>
      <c r="K83" s="61">
        <v>2140.46</v>
      </c>
      <c r="L83" s="72">
        <f t="shared" si="16"/>
        <v>5390.96</v>
      </c>
      <c r="M83" s="73"/>
      <c r="N83" s="31">
        <f t="shared" si="3"/>
        <v>49609.04</v>
      </c>
    </row>
    <row r="84" spans="1:14" s="58" customFormat="1" ht="38.1" customHeight="1" x14ac:dyDescent="0.25">
      <c r="A84" s="38">
        <v>73</v>
      </c>
      <c r="B84" s="39" t="s">
        <v>90</v>
      </c>
      <c r="C84" s="39" t="s">
        <v>103</v>
      </c>
      <c r="D84" s="39" t="s">
        <v>81</v>
      </c>
      <c r="E84" s="39" t="s">
        <v>26</v>
      </c>
      <c r="F84" s="40" t="s">
        <v>13</v>
      </c>
      <c r="G84" s="40">
        <v>34000</v>
      </c>
      <c r="H84" s="61">
        <f t="shared" si="78"/>
        <v>975.8</v>
      </c>
      <c r="I84" s="61">
        <v>0</v>
      </c>
      <c r="J84" s="61">
        <f t="shared" si="79"/>
        <v>1033.5999999999999</v>
      </c>
      <c r="K84" s="61">
        <v>1151.5</v>
      </c>
      <c r="L84" s="72">
        <f t="shared" si="16"/>
        <v>3160.8999999999996</v>
      </c>
      <c r="M84" s="73"/>
      <c r="N84" s="31">
        <f t="shared" si="3"/>
        <v>30839.1</v>
      </c>
    </row>
    <row r="85" spans="1:14" s="58" customFormat="1" ht="42.75" customHeight="1" x14ac:dyDescent="0.25">
      <c r="A85" s="38">
        <v>74</v>
      </c>
      <c r="B85" s="44" t="s">
        <v>93</v>
      </c>
      <c r="C85" s="39" t="s">
        <v>103</v>
      </c>
      <c r="D85" s="39" t="s">
        <v>92</v>
      </c>
      <c r="E85" s="39" t="s">
        <v>26</v>
      </c>
      <c r="F85" s="40" t="s">
        <v>20</v>
      </c>
      <c r="G85" s="40">
        <v>34000</v>
      </c>
      <c r="H85" s="61">
        <f t="shared" si="78"/>
        <v>975.8</v>
      </c>
      <c r="I85" s="61">
        <v>0</v>
      </c>
      <c r="J85" s="61">
        <v>1033.5999999999999</v>
      </c>
      <c r="K85" s="61">
        <v>325</v>
      </c>
      <c r="L85" s="72">
        <f t="shared" si="16"/>
        <v>2334.3999999999996</v>
      </c>
      <c r="M85" s="73"/>
      <c r="N85" s="31">
        <f t="shared" si="3"/>
        <v>31665.599999999999</v>
      </c>
    </row>
    <row r="86" spans="1:14" s="58" customFormat="1" ht="44.25" customHeight="1" x14ac:dyDescent="0.25">
      <c r="A86" s="38">
        <v>75</v>
      </c>
      <c r="B86" s="50" t="s">
        <v>198</v>
      </c>
      <c r="C86" s="20" t="s">
        <v>103</v>
      </c>
      <c r="D86" s="20" t="s">
        <v>92</v>
      </c>
      <c r="E86" s="20" t="s">
        <v>26</v>
      </c>
      <c r="F86" s="4" t="s">
        <v>13</v>
      </c>
      <c r="G86" s="4">
        <v>34000</v>
      </c>
      <c r="H86" s="61">
        <f t="shared" ref="H86" si="84">G86*0.0287</f>
        <v>975.8</v>
      </c>
      <c r="I86" s="61">
        <v>0</v>
      </c>
      <c r="J86" s="61">
        <v>1033.5999999999999</v>
      </c>
      <c r="K86" s="61">
        <v>425</v>
      </c>
      <c r="L86" s="72">
        <f t="shared" ref="L86" si="85">H86+I86+J86+K86</f>
        <v>2434.3999999999996</v>
      </c>
      <c r="M86" s="73"/>
      <c r="N86" s="31">
        <f t="shared" ref="N86" si="86">G86-L86</f>
        <v>31565.599999999999</v>
      </c>
    </row>
    <row r="87" spans="1:14" s="58" customFormat="1" ht="33.75" customHeight="1" x14ac:dyDescent="0.25">
      <c r="A87" s="38">
        <v>76</v>
      </c>
      <c r="B87" s="44" t="s">
        <v>190</v>
      </c>
      <c r="C87" s="39" t="s">
        <v>103</v>
      </c>
      <c r="D87" s="39" t="s">
        <v>92</v>
      </c>
      <c r="E87" s="39" t="s">
        <v>26</v>
      </c>
      <c r="F87" s="40" t="s">
        <v>13</v>
      </c>
      <c r="G87" s="40">
        <v>34000</v>
      </c>
      <c r="H87" s="61">
        <f t="shared" si="78"/>
        <v>975.8</v>
      </c>
      <c r="I87" s="61">
        <v>0</v>
      </c>
      <c r="J87" s="61">
        <v>1033.5999999999999</v>
      </c>
      <c r="K87" s="61">
        <v>325</v>
      </c>
      <c r="L87" s="72">
        <f t="shared" si="16"/>
        <v>2334.3999999999996</v>
      </c>
      <c r="M87" s="73"/>
      <c r="N87" s="31">
        <f t="shared" si="3"/>
        <v>31665.599999999999</v>
      </c>
    </row>
    <row r="88" spans="1:14" s="64" customFormat="1" ht="33.75" customHeight="1" x14ac:dyDescent="0.25">
      <c r="A88" s="38">
        <v>77</v>
      </c>
      <c r="B88" s="44" t="s">
        <v>220</v>
      </c>
      <c r="C88" s="39" t="s">
        <v>103</v>
      </c>
      <c r="D88" s="39" t="s">
        <v>92</v>
      </c>
      <c r="E88" s="39" t="s">
        <v>26</v>
      </c>
      <c r="F88" s="40" t="s">
        <v>13</v>
      </c>
      <c r="G88" s="40">
        <v>34000</v>
      </c>
      <c r="H88" s="61">
        <f t="shared" ref="H88:H89" si="87">G88*0.0287</f>
        <v>975.8</v>
      </c>
      <c r="I88" s="61">
        <v>0</v>
      </c>
      <c r="J88" s="61">
        <v>1033.5999999999999</v>
      </c>
      <c r="K88" s="61">
        <v>325</v>
      </c>
      <c r="L88" s="72">
        <f t="shared" ref="L88:L89" si="88">H88+I88+J88+K88</f>
        <v>2334.3999999999996</v>
      </c>
      <c r="M88" s="73"/>
      <c r="N88" s="31">
        <f t="shared" ref="N88:N89" si="89">G88-L88</f>
        <v>31665.599999999999</v>
      </c>
    </row>
    <row r="89" spans="1:14" s="64" customFormat="1" ht="33.75" customHeight="1" x14ac:dyDescent="0.25">
      <c r="A89" s="38">
        <v>78</v>
      </c>
      <c r="B89" s="44" t="s">
        <v>221</v>
      </c>
      <c r="C89" s="39" t="s">
        <v>103</v>
      </c>
      <c r="D89" s="39" t="s">
        <v>92</v>
      </c>
      <c r="E89" s="39" t="s">
        <v>26</v>
      </c>
      <c r="F89" s="40" t="s">
        <v>13</v>
      </c>
      <c r="G89" s="40">
        <v>34000</v>
      </c>
      <c r="H89" s="61">
        <f t="shared" si="87"/>
        <v>975.8</v>
      </c>
      <c r="I89" s="61">
        <v>0</v>
      </c>
      <c r="J89" s="61">
        <v>1033.5999999999999</v>
      </c>
      <c r="K89" s="61">
        <v>325</v>
      </c>
      <c r="L89" s="72">
        <f t="shared" si="88"/>
        <v>2334.3999999999996</v>
      </c>
      <c r="M89" s="73"/>
      <c r="N89" s="31">
        <f t="shared" si="89"/>
        <v>31665.599999999999</v>
      </c>
    </row>
    <row r="90" spans="1:14" s="58" customFormat="1" ht="32.25" customHeight="1" x14ac:dyDescent="0.25">
      <c r="A90" s="38">
        <v>79</v>
      </c>
      <c r="B90" s="39" t="s">
        <v>191</v>
      </c>
      <c r="C90" s="39" t="s">
        <v>16</v>
      </c>
      <c r="D90" s="39" t="s">
        <v>192</v>
      </c>
      <c r="E90" s="39" t="s">
        <v>12</v>
      </c>
      <c r="F90" s="40" t="s">
        <v>13</v>
      </c>
      <c r="G90" s="40">
        <v>115000</v>
      </c>
      <c r="H90" s="61">
        <f t="shared" ref="H90:H95" si="90">G90*0.0287</f>
        <v>3300.5</v>
      </c>
      <c r="I90" s="61">
        <v>15633.74</v>
      </c>
      <c r="J90" s="61">
        <f t="shared" ref="J90:J91" si="91">G90*3.04%</f>
        <v>3496</v>
      </c>
      <c r="K90" s="61">
        <v>425</v>
      </c>
      <c r="L90" s="72">
        <f t="shared" si="16"/>
        <v>22855.239999999998</v>
      </c>
      <c r="M90" s="73"/>
      <c r="N90" s="31">
        <f t="shared" si="3"/>
        <v>92144.760000000009</v>
      </c>
    </row>
    <row r="91" spans="1:14" s="58" customFormat="1" ht="41.25" customHeight="1" x14ac:dyDescent="0.25">
      <c r="A91" s="38">
        <v>80</v>
      </c>
      <c r="B91" s="39" t="s">
        <v>193</v>
      </c>
      <c r="C91" s="39" t="s">
        <v>16</v>
      </c>
      <c r="D91" s="39" t="s">
        <v>194</v>
      </c>
      <c r="E91" s="39" t="s">
        <v>21</v>
      </c>
      <c r="F91" s="40" t="s">
        <v>13</v>
      </c>
      <c r="G91" s="40">
        <v>45000</v>
      </c>
      <c r="H91" s="61">
        <f t="shared" si="90"/>
        <v>1291.5</v>
      </c>
      <c r="I91" s="61">
        <v>0</v>
      </c>
      <c r="J91" s="61">
        <f t="shared" si="91"/>
        <v>1368</v>
      </c>
      <c r="K91" s="61">
        <v>325</v>
      </c>
      <c r="L91" s="72">
        <f t="shared" si="16"/>
        <v>2984.5</v>
      </c>
      <c r="M91" s="73"/>
      <c r="N91" s="31">
        <f t="shared" si="3"/>
        <v>42015.5</v>
      </c>
    </row>
    <row r="92" spans="1:14" s="67" customFormat="1" ht="44.25" customHeight="1" x14ac:dyDescent="0.2">
      <c r="A92" s="42">
        <v>81</v>
      </c>
      <c r="B92" s="39" t="s">
        <v>35</v>
      </c>
      <c r="C92" s="39" t="s">
        <v>33</v>
      </c>
      <c r="D92" s="39" t="s">
        <v>199</v>
      </c>
      <c r="E92" s="39" t="s">
        <v>12</v>
      </c>
      <c r="F92" s="40" t="s">
        <v>20</v>
      </c>
      <c r="G92" s="40">
        <v>115000</v>
      </c>
      <c r="H92" s="61">
        <f t="shared" si="90"/>
        <v>3300.5</v>
      </c>
      <c r="I92" s="61">
        <v>14776.01</v>
      </c>
      <c r="J92" s="61">
        <v>3496</v>
      </c>
      <c r="K92" s="61">
        <v>3755.92</v>
      </c>
      <c r="L92" s="72">
        <f t="shared" si="16"/>
        <v>25328.43</v>
      </c>
      <c r="M92" s="73"/>
      <c r="N92" s="31">
        <f t="shared" si="3"/>
        <v>89671.57</v>
      </c>
    </row>
    <row r="93" spans="1:14" s="68" customFormat="1" ht="36" x14ac:dyDescent="0.25">
      <c r="A93" s="71">
        <v>82</v>
      </c>
      <c r="B93" s="39" t="s">
        <v>36</v>
      </c>
      <c r="C93" s="39" t="s">
        <v>33</v>
      </c>
      <c r="D93" s="39" t="s">
        <v>37</v>
      </c>
      <c r="E93" s="39" t="s">
        <v>19</v>
      </c>
      <c r="F93" s="40" t="s">
        <v>20</v>
      </c>
      <c r="G93" s="40">
        <v>45000</v>
      </c>
      <c r="H93" s="61">
        <f t="shared" ref="H93" si="92">G93*0.0287</f>
        <v>1291.5</v>
      </c>
      <c r="I93" s="61">
        <v>0</v>
      </c>
      <c r="J93" s="61">
        <f t="shared" ref="J93" si="93">G93*3.04%</f>
        <v>1368</v>
      </c>
      <c r="K93" s="61">
        <v>3321.5</v>
      </c>
      <c r="L93" s="72">
        <f t="shared" si="16"/>
        <v>5981</v>
      </c>
      <c r="M93" s="73"/>
      <c r="N93" s="31">
        <f t="shared" si="3"/>
        <v>39019</v>
      </c>
    </row>
    <row r="94" spans="1:14" s="68" customFormat="1" ht="45.75" customHeight="1" x14ac:dyDescent="0.25">
      <c r="A94" s="71">
        <v>83</v>
      </c>
      <c r="B94" s="39" t="s">
        <v>38</v>
      </c>
      <c r="C94" s="39" t="s">
        <v>33</v>
      </c>
      <c r="D94" s="39" t="s">
        <v>39</v>
      </c>
      <c r="E94" s="38" t="s">
        <v>26</v>
      </c>
      <c r="F94" s="40" t="s">
        <v>20</v>
      </c>
      <c r="G94" s="40">
        <v>40000</v>
      </c>
      <c r="H94" s="61">
        <f t="shared" si="90"/>
        <v>1148</v>
      </c>
      <c r="I94" s="61">
        <v>185.33</v>
      </c>
      <c r="J94" s="61">
        <f t="shared" ref="J94:J95" si="94">G94*3.04%</f>
        <v>1216</v>
      </c>
      <c r="K94" s="61">
        <v>2220.46</v>
      </c>
      <c r="L94" s="72">
        <f t="shared" si="16"/>
        <v>4769.79</v>
      </c>
      <c r="M94" s="73"/>
      <c r="N94" s="31">
        <f t="shared" si="3"/>
        <v>35230.21</v>
      </c>
    </row>
    <row r="95" spans="1:14" s="68" customFormat="1" ht="36" x14ac:dyDescent="0.25">
      <c r="A95" s="71">
        <v>84</v>
      </c>
      <c r="B95" s="38" t="s">
        <v>32</v>
      </c>
      <c r="C95" s="39" t="s">
        <v>33</v>
      </c>
      <c r="D95" s="38" t="s">
        <v>34</v>
      </c>
      <c r="E95" s="38" t="s">
        <v>26</v>
      </c>
      <c r="F95" s="40" t="s">
        <v>20</v>
      </c>
      <c r="G95" s="40">
        <v>31000</v>
      </c>
      <c r="H95" s="61">
        <f t="shared" si="90"/>
        <v>889.7</v>
      </c>
      <c r="I95" s="61">
        <v>0</v>
      </c>
      <c r="J95" s="61">
        <f t="shared" si="94"/>
        <v>942.4</v>
      </c>
      <c r="K95" s="61">
        <v>425</v>
      </c>
      <c r="L95" s="72">
        <f t="shared" si="16"/>
        <v>2257.1</v>
      </c>
      <c r="M95" s="73"/>
      <c r="N95" s="31">
        <f t="shared" si="3"/>
        <v>28742.9</v>
      </c>
    </row>
    <row r="96" spans="1:14" s="57" customFormat="1" ht="36" x14ac:dyDescent="0.25">
      <c r="A96" s="71">
        <v>85</v>
      </c>
      <c r="B96" s="39" t="s">
        <v>10</v>
      </c>
      <c r="C96" s="39" t="s">
        <v>11</v>
      </c>
      <c r="D96" s="39" t="s">
        <v>158</v>
      </c>
      <c r="E96" s="39" t="s">
        <v>12</v>
      </c>
      <c r="F96" s="40" t="s">
        <v>13</v>
      </c>
      <c r="G96" s="40">
        <v>115000</v>
      </c>
      <c r="H96" s="61">
        <f>G96*0.0287</f>
        <v>3300.5</v>
      </c>
      <c r="I96" s="61">
        <v>15204.88</v>
      </c>
      <c r="J96" s="61">
        <f>G96*3.04%</f>
        <v>3496</v>
      </c>
      <c r="K96" s="61">
        <v>2140.46</v>
      </c>
      <c r="L96" s="72">
        <f t="shared" si="16"/>
        <v>24141.839999999997</v>
      </c>
      <c r="M96" s="73"/>
      <c r="N96" s="31">
        <f t="shared" si="3"/>
        <v>90858.16</v>
      </c>
    </row>
    <row r="97" spans="1:14" s="57" customFormat="1" ht="42" customHeight="1" x14ac:dyDescent="0.25">
      <c r="A97" s="71">
        <v>86</v>
      </c>
      <c r="B97" s="39" t="s">
        <v>29</v>
      </c>
      <c r="C97" s="39" t="s">
        <v>11</v>
      </c>
      <c r="D97" s="39" t="s">
        <v>195</v>
      </c>
      <c r="E97" s="39" t="s">
        <v>12</v>
      </c>
      <c r="F97" s="40" t="s">
        <v>20</v>
      </c>
      <c r="G97" s="40">
        <v>70000</v>
      </c>
      <c r="H97" s="61">
        <f t="shared" ref="H97" si="95">G97*0.0287</f>
        <v>2009</v>
      </c>
      <c r="I97" s="61">
        <v>5368.48</v>
      </c>
      <c r="J97" s="61">
        <f t="shared" ref="J97" si="96">G97*3.04%</f>
        <v>2128</v>
      </c>
      <c r="K97" s="61">
        <v>325</v>
      </c>
      <c r="L97" s="72">
        <f t="shared" si="16"/>
        <v>9830.48</v>
      </c>
      <c r="M97" s="73"/>
      <c r="N97" s="31">
        <f t="shared" si="3"/>
        <v>60169.520000000004</v>
      </c>
    </row>
    <row r="98" spans="1:14" s="57" customFormat="1" ht="31.5" customHeight="1" x14ac:dyDescent="0.25">
      <c r="A98" s="71">
        <v>87</v>
      </c>
      <c r="B98" s="39" t="s">
        <v>17</v>
      </c>
      <c r="C98" s="39" t="s">
        <v>11</v>
      </c>
      <c r="D98" s="39" t="s">
        <v>196</v>
      </c>
      <c r="E98" s="39" t="s">
        <v>12</v>
      </c>
      <c r="F98" s="40" t="s">
        <v>13</v>
      </c>
      <c r="G98" s="40">
        <v>45000</v>
      </c>
      <c r="H98" s="61">
        <f>G98*0.0287</f>
        <v>1291.5</v>
      </c>
      <c r="I98" s="61">
        <v>0</v>
      </c>
      <c r="J98" s="61">
        <f>G98*3.04%</f>
        <v>1368</v>
      </c>
      <c r="K98" s="61">
        <v>2040.46</v>
      </c>
      <c r="L98" s="72">
        <f t="shared" si="16"/>
        <v>4699.96</v>
      </c>
      <c r="M98" s="73"/>
      <c r="N98" s="31">
        <f t="shared" si="3"/>
        <v>40300.04</v>
      </c>
    </row>
    <row r="99" spans="1:14" s="57" customFormat="1" ht="40.5" customHeight="1" x14ac:dyDescent="0.25">
      <c r="A99" s="71">
        <v>88</v>
      </c>
      <c r="B99" s="38" t="s">
        <v>197</v>
      </c>
      <c r="C99" s="39" t="s">
        <v>106</v>
      </c>
      <c r="D99" s="38" t="s">
        <v>107</v>
      </c>
      <c r="E99" s="39" t="s">
        <v>12</v>
      </c>
      <c r="F99" s="40" t="s">
        <v>13</v>
      </c>
      <c r="G99" s="40">
        <v>95000</v>
      </c>
      <c r="H99" s="61">
        <f>G99*0.0287</f>
        <v>2726.5</v>
      </c>
      <c r="I99" s="61">
        <v>10929.24</v>
      </c>
      <c r="J99" s="61">
        <f>G99*3.04%</f>
        <v>2888</v>
      </c>
      <c r="K99" s="61">
        <v>1051.5</v>
      </c>
      <c r="L99" s="72">
        <f t="shared" si="16"/>
        <v>17595.239999999998</v>
      </c>
      <c r="M99" s="73"/>
      <c r="N99" s="31">
        <f t="shared" si="3"/>
        <v>77404.760000000009</v>
      </c>
    </row>
    <row r="100" spans="1:14" ht="42" customHeight="1" x14ac:dyDescent="0.25">
      <c r="A100" s="48"/>
      <c r="B100" s="74" t="s">
        <v>94</v>
      </c>
      <c r="C100" s="75"/>
      <c r="D100" s="75"/>
      <c r="E100" s="75"/>
      <c r="F100" s="76"/>
      <c r="G100" s="45">
        <f>SUM(G13:G99)</f>
        <v>3917000</v>
      </c>
      <c r="H100" s="46">
        <f>SUM(H13:H99)</f>
        <v>112417.89999999995</v>
      </c>
      <c r="I100" s="31">
        <f>SUM(I13:I99)</f>
        <v>201406.88999999998</v>
      </c>
      <c r="J100" s="31">
        <f>SUM(J13:J99)</f>
        <v>119076.80000000008</v>
      </c>
      <c r="K100" s="31">
        <f>SUM(K13:K99)</f>
        <v>113848.63000000005</v>
      </c>
      <c r="L100" s="72">
        <f t="shared" si="16"/>
        <v>546750.22</v>
      </c>
      <c r="M100" s="73"/>
      <c r="N100" s="31">
        <f t="shared" si="3"/>
        <v>3370249.7800000003</v>
      </c>
    </row>
    <row r="101" spans="1:14" x14ac:dyDescent="0.25"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</row>
    <row r="105" spans="1:14" ht="20.25" x14ac:dyDescent="0.25">
      <c r="E105" s="19"/>
      <c r="H105" s="8"/>
    </row>
    <row r="106" spans="1:14" ht="18" x14ac:dyDescent="0.25">
      <c r="H106" s="10" t="s">
        <v>60</v>
      </c>
    </row>
    <row r="107" spans="1:14" ht="18" x14ac:dyDescent="0.25">
      <c r="H107" s="11" t="s">
        <v>61</v>
      </c>
    </row>
  </sheetData>
  <autoFilter ref="A12:N92">
    <filterColumn colId="11" showButton="0"/>
  </autoFilter>
  <mergeCells count="94">
    <mergeCell ref="L99:M99"/>
    <mergeCell ref="L98:M98"/>
    <mergeCell ref="L84:M84"/>
    <mergeCell ref="L85:M85"/>
    <mergeCell ref="L87:M87"/>
    <mergeCell ref="L94:M94"/>
    <mergeCell ref="L97:M97"/>
    <mergeCell ref="L96:M96"/>
    <mergeCell ref="L86:M86"/>
    <mergeCell ref="L91:M91"/>
    <mergeCell ref="L92:M92"/>
    <mergeCell ref="L95:M95"/>
    <mergeCell ref="L93:M93"/>
    <mergeCell ref="L88:M88"/>
    <mergeCell ref="L89:M89"/>
    <mergeCell ref="L13:M13"/>
    <mergeCell ref="L17:M17"/>
    <mergeCell ref="L18:M18"/>
    <mergeCell ref="L19:M19"/>
    <mergeCell ref="L24:M24"/>
    <mergeCell ref="L70:M70"/>
    <mergeCell ref="L71:M71"/>
    <mergeCell ref="L72:M72"/>
    <mergeCell ref="L74:M74"/>
    <mergeCell ref="L75:M75"/>
    <mergeCell ref="L73:M73"/>
    <mergeCell ref="L90:M90"/>
    <mergeCell ref="L82:M82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76:M76"/>
    <mergeCell ref="L77:M77"/>
    <mergeCell ref="L83:M83"/>
    <mergeCell ref="L78:M78"/>
    <mergeCell ref="L30:M30"/>
    <mergeCell ref="L32:M32"/>
    <mergeCell ref="L46:M46"/>
    <mergeCell ref="L47:M47"/>
    <mergeCell ref="L48:M48"/>
    <mergeCell ref="L41:M41"/>
    <mergeCell ref="L42:M42"/>
    <mergeCell ref="L43:M43"/>
    <mergeCell ref="L44:M44"/>
    <mergeCell ref="L45:M45"/>
    <mergeCell ref="L22:M22"/>
    <mergeCell ref="L27:M27"/>
    <mergeCell ref="L28:M28"/>
    <mergeCell ref="L25:M25"/>
    <mergeCell ref="L29:M29"/>
    <mergeCell ref="A6:N6"/>
    <mergeCell ref="A7:N7"/>
    <mergeCell ref="A9:N9"/>
    <mergeCell ref="A10:N10"/>
    <mergeCell ref="L12:M12"/>
    <mergeCell ref="B100:F100"/>
    <mergeCell ref="L100:M100"/>
    <mergeCell ref="L14:M14"/>
    <mergeCell ref="L15:M15"/>
    <mergeCell ref="L16:M16"/>
    <mergeCell ref="L20:M20"/>
    <mergeCell ref="L40:M40"/>
    <mergeCell ref="L21:M21"/>
    <mergeCell ref="L23:M23"/>
    <mergeCell ref="L26:M26"/>
    <mergeCell ref="L35:M35"/>
    <mergeCell ref="L36:M36"/>
    <mergeCell ref="L37:M37"/>
    <mergeCell ref="L38:M38"/>
    <mergeCell ref="L31:M31"/>
    <mergeCell ref="L34:M34"/>
    <mergeCell ref="L66:M66"/>
    <mergeCell ref="L67:M67"/>
    <mergeCell ref="L68:M68"/>
    <mergeCell ref="L33:M33"/>
    <mergeCell ref="L81:M81"/>
    <mergeCell ref="L51:M51"/>
    <mergeCell ref="L52:M52"/>
    <mergeCell ref="L39:M39"/>
    <mergeCell ref="L49:M49"/>
    <mergeCell ref="L50:M50"/>
    <mergeCell ref="L53:M53"/>
    <mergeCell ref="L54:M54"/>
    <mergeCell ref="L55:M55"/>
    <mergeCell ref="L69:M69"/>
    <mergeCell ref="L79:M79"/>
    <mergeCell ref="L80:M80"/>
  </mergeCells>
  <pageMargins left="0.23622047244094491" right="0.23622047244094491" top="0.55118110236220474" bottom="0.55118110236220474" header="0.31496062992125984" footer="0.31496062992125984"/>
  <pageSetup paperSize="8" scale="49" fitToHeight="3" orientation="landscape" r:id="rId1"/>
  <rowBreaks count="1" manualBreakCount="1">
    <brk id="51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B1" zoomScale="60" zoomScaleNormal="60" zoomScaleSheetLayoutView="64" workbookViewId="0">
      <selection activeCell="D29" sqref="D29:D30"/>
    </sheetView>
  </sheetViews>
  <sheetFormatPr baseColWidth="10" defaultRowHeight="15" x14ac:dyDescent="0.25"/>
  <cols>
    <col min="1" max="1" width="8.42578125" customWidth="1"/>
    <col min="2" max="2" width="45.85546875" customWidth="1"/>
    <col min="3" max="3" width="60.28515625" customWidth="1"/>
    <col min="4" max="4" width="46.28515625" customWidth="1"/>
    <col min="5" max="5" width="27.85546875" customWidth="1"/>
    <col min="6" max="6" width="19" customWidth="1"/>
    <col min="7" max="7" width="17.7109375" customWidth="1"/>
    <col min="8" max="8" width="15.42578125" bestFit="1" customWidth="1"/>
    <col min="9" max="9" width="27.28515625" customWidth="1"/>
    <col min="10" max="10" width="16" customWidth="1"/>
    <col min="11" max="11" width="18.28515625" customWidth="1"/>
    <col min="12" max="12" width="16.7109375" customWidth="1"/>
    <col min="13" max="13" width="18.5703125" customWidth="1"/>
    <col min="14" max="14" width="11.425781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53"/>
      <c r="B5" s="53"/>
      <c r="C5" s="53"/>
      <c r="D5" s="53"/>
      <c r="E5" s="53"/>
      <c r="F5" s="53"/>
      <c r="G5" s="53"/>
      <c r="H5" s="53"/>
      <c r="I5" s="53"/>
      <c r="J5" s="54"/>
      <c r="K5" s="55"/>
      <c r="L5" s="53"/>
      <c r="M5" s="53"/>
      <c r="N5" s="53"/>
      <c r="O5" s="53"/>
      <c r="P5" s="53"/>
    </row>
    <row r="6" spans="1:16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6" ht="19.5" x14ac:dyDescent="0.25">
      <c r="A8" s="77" t="s">
        <v>0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</row>
    <row r="9" spans="1:16" ht="19.5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16" ht="24.75" customHeight="1" x14ac:dyDescent="0.25">
      <c r="A10" s="3"/>
      <c r="B10" s="3"/>
      <c r="C10" s="3"/>
      <c r="D10" s="3"/>
      <c r="E10" s="35" t="s">
        <v>110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27.75" customHeight="1" x14ac:dyDescent="0.25">
      <c r="A11" s="3"/>
      <c r="B11" s="3"/>
      <c r="C11" s="3"/>
      <c r="D11" s="3"/>
      <c r="E11" s="36" t="s">
        <v>227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27.75" customHeight="1" x14ac:dyDescent="0.25">
      <c r="A12" s="3"/>
      <c r="B12" s="3"/>
      <c r="C12" s="3"/>
      <c r="D12" s="3"/>
      <c r="E12" s="3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7.25" customHeight="1" x14ac:dyDescent="0.25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</row>
    <row r="14" spans="1:16" s="32" customFormat="1" ht="37.5" customHeight="1" x14ac:dyDescent="0.25">
      <c r="A14" s="59" t="s">
        <v>95</v>
      </c>
      <c r="B14" s="25" t="s">
        <v>3</v>
      </c>
      <c r="C14" s="25" t="s">
        <v>6</v>
      </c>
      <c r="D14" s="25" t="s">
        <v>7</v>
      </c>
      <c r="E14" s="25" t="s">
        <v>8</v>
      </c>
      <c r="F14" s="24" t="s">
        <v>9</v>
      </c>
      <c r="G14" s="24" t="s">
        <v>111</v>
      </c>
      <c r="H14" s="24" t="s">
        <v>112</v>
      </c>
      <c r="I14" s="24" t="s">
        <v>4</v>
      </c>
      <c r="J14" s="59" t="s">
        <v>96</v>
      </c>
      <c r="K14" s="59" t="s">
        <v>97</v>
      </c>
      <c r="L14" s="59" t="s">
        <v>98</v>
      </c>
      <c r="M14" s="59" t="s">
        <v>99</v>
      </c>
      <c r="N14" s="86" t="s">
        <v>100</v>
      </c>
      <c r="O14" s="86"/>
      <c r="P14" s="59" t="s">
        <v>5</v>
      </c>
    </row>
    <row r="15" spans="1:16" s="32" customFormat="1" ht="48" customHeight="1" x14ac:dyDescent="0.25">
      <c r="A15" s="34">
        <v>1</v>
      </c>
      <c r="B15" s="17" t="s">
        <v>126</v>
      </c>
      <c r="C15" s="7" t="s">
        <v>49</v>
      </c>
      <c r="D15" s="7" t="s">
        <v>163</v>
      </c>
      <c r="E15" s="7" t="s">
        <v>115</v>
      </c>
      <c r="F15" s="4" t="s">
        <v>20</v>
      </c>
      <c r="G15" s="18">
        <v>45200</v>
      </c>
      <c r="H15" s="18">
        <v>45597</v>
      </c>
      <c r="I15" s="29">
        <v>40000</v>
      </c>
      <c r="J15" s="61">
        <f t="shared" ref="J15:J24" si="0">I15*0.0287</f>
        <v>1148</v>
      </c>
      <c r="K15" s="61">
        <v>0</v>
      </c>
      <c r="L15" s="61">
        <f t="shared" ref="L15:L24" si="1">I15*3.04%</f>
        <v>1216</v>
      </c>
      <c r="M15" s="61">
        <v>325</v>
      </c>
      <c r="N15" s="83">
        <f t="shared" ref="N15:N24" si="2">J15+K15+L15+M15</f>
        <v>2689</v>
      </c>
      <c r="O15" s="83"/>
      <c r="P15" s="31">
        <f t="shared" ref="P15:P24" si="3">I15-N15</f>
        <v>37311</v>
      </c>
    </row>
    <row r="16" spans="1:16" s="32" customFormat="1" ht="48" customHeight="1" x14ac:dyDescent="0.25">
      <c r="A16" s="34">
        <v>2</v>
      </c>
      <c r="B16" s="17" t="s">
        <v>154</v>
      </c>
      <c r="C16" s="7" t="s">
        <v>160</v>
      </c>
      <c r="D16" s="7" t="s">
        <v>165</v>
      </c>
      <c r="E16" s="7" t="s">
        <v>115</v>
      </c>
      <c r="F16" s="4" t="s">
        <v>20</v>
      </c>
      <c r="G16" s="18">
        <v>45413</v>
      </c>
      <c r="H16" s="18">
        <v>45597</v>
      </c>
      <c r="I16" s="29">
        <v>95000</v>
      </c>
      <c r="J16" s="61">
        <f>I16*0.0287</f>
        <v>2726.5</v>
      </c>
      <c r="K16" s="61">
        <v>10929.24</v>
      </c>
      <c r="L16" s="61">
        <f>I16*3.04%</f>
        <v>2888</v>
      </c>
      <c r="M16" s="61">
        <v>425</v>
      </c>
      <c r="N16" s="72">
        <f>J16+K16+L16+M16</f>
        <v>16968.739999999998</v>
      </c>
      <c r="O16" s="73"/>
      <c r="P16" s="31">
        <f>I16-N16</f>
        <v>78031.260000000009</v>
      </c>
    </row>
    <row r="17" spans="1:16" s="32" customFormat="1" ht="45.75" customHeight="1" x14ac:dyDescent="0.25">
      <c r="A17" s="34">
        <v>3</v>
      </c>
      <c r="B17" s="17" t="s">
        <v>116</v>
      </c>
      <c r="C17" s="7" t="s">
        <v>102</v>
      </c>
      <c r="D17" s="7" t="s">
        <v>114</v>
      </c>
      <c r="E17" s="7" t="s">
        <v>115</v>
      </c>
      <c r="F17" s="4" t="s">
        <v>13</v>
      </c>
      <c r="G17" s="18">
        <v>45200</v>
      </c>
      <c r="H17" s="18">
        <v>45597</v>
      </c>
      <c r="I17" s="29">
        <v>45000</v>
      </c>
      <c r="J17" s="61">
        <f t="shared" si="0"/>
        <v>1291.5</v>
      </c>
      <c r="K17" s="61">
        <v>0</v>
      </c>
      <c r="L17" s="61">
        <f t="shared" si="1"/>
        <v>1368</v>
      </c>
      <c r="M17" s="61">
        <v>325</v>
      </c>
      <c r="N17" s="83">
        <f t="shared" si="2"/>
        <v>2984.5</v>
      </c>
      <c r="O17" s="83"/>
      <c r="P17" s="31">
        <f t="shared" si="3"/>
        <v>42015.5</v>
      </c>
    </row>
    <row r="18" spans="1:16" s="32" customFormat="1" ht="43.5" customHeight="1" x14ac:dyDescent="0.25">
      <c r="A18" s="34">
        <v>4</v>
      </c>
      <c r="B18" s="17" t="s">
        <v>113</v>
      </c>
      <c r="C18" s="7" t="s">
        <v>102</v>
      </c>
      <c r="D18" s="7" t="s">
        <v>114</v>
      </c>
      <c r="E18" s="7" t="s">
        <v>115</v>
      </c>
      <c r="F18" s="4" t="s">
        <v>13</v>
      </c>
      <c r="G18" s="18">
        <v>45200</v>
      </c>
      <c r="H18" s="18">
        <v>45597</v>
      </c>
      <c r="I18" s="29">
        <v>38000</v>
      </c>
      <c r="J18" s="61">
        <f t="shared" si="0"/>
        <v>1090.5999999999999</v>
      </c>
      <c r="K18" s="61">
        <v>0</v>
      </c>
      <c r="L18" s="61">
        <f t="shared" si="1"/>
        <v>1155.2</v>
      </c>
      <c r="M18" s="61">
        <v>325</v>
      </c>
      <c r="N18" s="72">
        <f t="shared" si="2"/>
        <v>2570.8000000000002</v>
      </c>
      <c r="O18" s="73"/>
      <c r="P18" s="31">
        <f t="shared" si="3"/>
        <v>35429.199999999997</v>
      </c>
    </row>
    <row r="19" spans="1:16" s="32" customFormat="1" ht="54" customHeight="1" x14ac:dyDescent="0.25">
      <c r="A19" s="34">
        <v>5</v>
      </c>
      <c r="B19" s="20" t="s">
        <v>83</v>
      </c>
      <c r="C19" s="7" t="s">
        <v>157</v>
      </c>
      <c r="D19" s="20" t="s">
        <v>206</v>
      </c>
      <c r="E19" s="20" t="s">
        <v>82</v>
      </c>
      <c r="F19" s="26" t="s">
        <v>13</v>
      </c>
      <c r="G19" s="18">
        <v>45200</v>
      </c>
      <c r="H19" s="18">
        <v>45597</v>
      </c>
      <c r="I19" s="29">
        <v>80000</v>
      </c>
      <c r="J19" s="61">
        <f>I19*0.0287</f>
        <v>2296</v>
      </c>
      <c r="K19" s="61">
        <v>6972</v>
      </c>
      <c r="L19" s="61">
        <f>I19*3.04%</f>
        <v>2432</v>
      </c>
      <c r="M19" s="61">
        <v>2140.46</v>
      </c>
      <c r="N19" s="83">
        <f>J19+K19+L19+M19</f>
        <v>13840.46</v>
      </c>
      <c r="O19" s="83"/>
      <c r="P19" s="31">
        <f>I19-N19</f>
        <v>66159.540000000008</v>
      </c>
    </row>
    <row r="20" spans="1:16" s="32" customFormat="1" ht="46.5" customHeight="1" x14ac:dyDescent="0.25">
      <c r="A20" s="34">
        <v>6</v>
      </c>
      <c r="B20" s="17" t="s">
        <v>120</v>
      </c>
      <c r="C20" s="7" t="s">
        <v>157</v>
      </c>
      <c r="D20" s="7" t="s">
        <v>121</v>
      </c>
      <c r="E20" s="7" t="s">
        <v>115</v>
      </c>
      <c r="F20" s="4" t="s">
        <v>20</v>
      </c>
      <c r="G20" s="18">
        <v>45200</v>
      </c>
      <c r="H20" s="18">
        <v>45597</v>
      </c>
      <c r="I20" s="29">
        <v>40000</v>
      </c>
      <c r="J20" s="61">
        <f t="shared" si="0"/>
        <v>1148</v>
      </c>
      <c r="K20" s="61">
        <v>0</v>
      </c>
      <c r="L20" s="61">
        <f t="shared" si="1"/>
        <v>1216</v>
      </c>
      <c r="M20" s="61">
        <v>325</v>
      </c>
      <c r="N20" s="72">
        <f t="shared" si="2"/>
        <v>2689</v>
      </c>
      <c r="O20" s="73"/>
      <c r="P20" s="31">
        <f t="shared" si="3"/>
        <v>37311</v>
      </c>
    </row>
    <row r="21" spans="1:16" s="32" customFormat="1" ht="36.75" customHeight="1" x14ac:dyDescent="0.25">
      <c r="A21" s="34">
        <v>7</v>
      </c>
      <c r="B21" s="17" t="s">
        <v>117</v>
      </c>
      <c r="C21" s="7" t="s">
        <v>118</v>
      </c>
      <c r="D21" s="7" t="s">
        <v>119</v>
      </c>
      <c r="E21" s="7" t="s">
        <v>115</v>
      </c>
      <c r="F21" s="4" t="s">
        <v>13</v>
      </c>
      <c r="G21" s="18">
        <v>45200</v>
      </c>
      <c r="H21" s="18">
        <v>45597</v>
      </c>
      <c r="I21" s="29">
        <v>95000</v>
      </c>
      <c r="J21" s="61">
        <f t="shared" si="0"/>
        <v>2726.5</v>
      </c>
      <c r="K21" s="61">
        <v>10929.24</v>
      </c>
      <c r="L21" s="61">
        <f t="shared" si="1"/>
        <v>2888</v>
      </c>
      <c r="M21" s="61">
        <v>325</v>
      </c>
      <c r="N21" s="83">
        <f t="shared" si="2"/>
        <v>16868.739999999998</v>
      </c>
      <c r="O21" s="83"/>
      <c r="P21" s="31">
        <f t="shared" si="3"/>
        <v>78131.260000000009</v>
      </c>
    </row>
    <row r="22" spans="1:16" s="32" customFormat="1" ht="36.75" customHeight="1" x14ac:dyDescent="0.25">
      <c r="A22" s="34">
        <v>8</v>
      </c>
      <c r="B22" s="17" t="s">
        <v>152</v>
      </c>
      <c r="C22" s="7" t="s">
        <v>161</v>
      </c>
      <c r="D22" s="7" t="s">
        <v>153</v>
      </c>
      <c r="E22" s="7" t="s">
        <v>115</v>
      </c>
      <c r="F22" s="4" t="s">
        <v>20</v>
      </c>
      <c r="G22" s="18">
        <v>45200</v>
      </c>
      <c r="H22" s="18">
        <v>45597</v>
      </c>
      <c r="I22" s="29">
        <v>95000</v>
      </c>
      <c r="J22" s="61">
        <f t="shared" si="0"/>
        <v>2726.5</v>
      </c>
      <c r="K22" s="61">
        <v>10929.24</v>
      </c>
      <c r="L22" s="61">
        <f t="shared" si="1"/>
        <v>2888</v>
      </c>
      <c r="M22" s="61">
        <v>325</v>
      </c>
      <c r="N22" s="83">
        <f t="shared" si="2"/>
        <v>16868.739999999998</v>
      </c>
      <c r="O22" s="83"/>
      <c r="P22" s="31">
        <f t="shared" si="3"/>
        <v>78131.260000000009</v>
      </c>
    </row>
    <row r="23" spans="1:16" s="57" customFormat="1" ht="48" customHeight="1" x14ac:dyDescent="0.25">
      <c r="A23" s="34">
        <v>9</v>
      </c>
      <c r="B23" s="17" t="s">
        <v>144</v>
      </c>
      <c r="C23" s="7" t="s">
        <v>162</v>
      </c>
      <c r="D23" s="7" t="s">
        <v>145</v>
      </c>
      <c r="E23" s="7" t="s">
        <v>115</v>
      </c>
      <c r="F23" s="4" t="s">
        <v>13</v>
      </c>
      <c r="G23" s="18">
        <v>45139</v>
      </c>
      <c r="H23" s="18">
        <v>45505</v>
      </c>
      <c r="I23" s="29">
        <v>45000</v>
      </c>
      <c r="J23" s="61">
        <f t="shared" si="0"/>
        <v>1291.5</v>
      </c>
      <c r="K23" s="61">
        <v>0</v>
      </c>
      <c r="L23" s="61">
        <f t="shared" si="1"/>
        <v>1368</v>
      </c>
      <c r="M23" s="61">
        <v>425</v>
      </c>
      <c r="N23" s="83">
        <f t="shared" si="2"/>
        <v>3084.5</v>
      </c>
      <c r="O23" s="83"/>
      <c r="P23" s="31">
        <f t="shared" si="3"/>
        <v>41915.5</v>
      </c>
    </row>
    <row r="24" spans="1:16" s="57" customFormat="1" ht="66" customHeight="1" x14ac:dyDescent="0.25">
      <c r="A24" s="34">
        <v>10</v>
      </c>
      <c r="B24" s="17" t="s">
        <v>128</v>
      </c>
      <c r="C24" s="7" t="s">
        <v>200</v>
      </c>
      <c r="D24" s="7" t="s">
        <v>205</v>
      </c>
      <c r="E24" s="7" t="s">
        <v>115</v>
      </c>
      <c r="F24" s="4" t="s">
        <v>13</v>
      </c>
      <c r="G24" s="18">
        <v>45139</v>
      </c>
      <c r="H24" s="18">
        <v>45505</v>
      </c>
      <c r="I24" s="29">
        <v>40000</v>
      </c>
      <c r="J24" s="61">
        <f t="shared" si="0"/>
        <v>1148</v>
      </c>
      <c r="K24" s="61">
        <v>0</v>
      </c>
      <c r="L24" s="61">
        <f t="shared" si="1"/>
        <v>1216</v>
      </c>
      <c r="M24" s="61">
        <v>325</v>
      </c>
      <c r="N24" s="83">
        <f t="shared" si="2"/>
        <v>2689</v>
      </c>
      <c r="O24" s="83"/>
      <c r="P24" s="31">
        <f t="shared" si="3"/>
        <v>37311</v>
      </c>
    </row>
    <row r="25" spans="1:16" ht="22.5" customHeight="1" x14ac:dyDescent="0.25">
      <c r="A25" s="33"/>
      <c r="B25" s="84" t="s">
        <v>94</v>
      </c>
      <c r="C25" s="84"/>
      <c r="D25" s="84"/>
      <c r="E25" s="84"/>
      <c r="F25" s="84"/>
      <c r="G25" s="62"/>
      <c r="H25" s="62"/>
      <c r="I25" s="30">
        <f t="shared" ref="I25:N25" si="4">SUM(I15:I24)</f>
        <v>613000</v>
      </c>
      <c r="J25" s="63">
        <f t="shared" si="4"/>
        <v>17593.099999999999</v>
      </c>
      <c r="K25" s="63">
        <f t="shared" si="4"/>
        <v>39759.719999999994</v>
      </c>
      <c r="L25" s="63">
        <f t="shared" si="4"/>
        <v>18635.2</v>
      </c>
      <c r="M25" s="63">
        <f t="shared" si="4"/>
        <v>5265.46</v>
      </c>
      <c r="N25" s="85">
        <f t="shared" si="4"/>
        <v>81253.48</v>
      </c>
      <c r="O25" s="85"/>
      <c r="P25" s="63">
        <f>SUM(P15:P24)</f>
        <v>531746.52</v>
      </c>
    </row>
    <row r="26" spans="1:16" ht="22.5" customHeight="1" x14ac:dyDescent="0.25"/>
    <row r="32" spans="1:16" ht="18" x14ac:dyDescent="0.25">
      <c r="I32" s="10" t="s">
        <v>60</v>
      </c>
    </row>
    <row r="33" spans="9:9" ht="18" x14ac:dyDescent="0.25">
      <c r="I33" s="11" t="s">
        <v>61</v>
      </c>
    </row>
  </sheetData>
  <mergeCells count="15">
    <mergeCell ref="A8:P8"/>
    <mergeCell ref="A13:P13"/>
    <mergeCell ref="N14:O14"/>
    <mergeCell ref="N16:O16"/>
    <mergeCell ref="N19:O19"/>
    <mergeCell ref="N15:O15"/>
    <mergeCell ref="N17:O17"/>
    <mergeCell ref="N22:O22"/>
    <mergeCell ref="N18:O18"/>
    <mergeCell ref="N20:O20"/>
    <mergeCell ref="N21:O21"/>
    <mergeCell ref="B25:F25"/>
    <mergeCell ref="N25:O25"/>
    <mergeCell ref="N23:O23"/>
    <mergeCell ref="N24:O24"/>
  </mergeCells>
  <pageMargins left="0.7" right="0.7" top="0.75" bottom="0.75" header="0.3" footer="0.3"/>
  <pageSetup paperSize="8" scale="5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4" zoomScale="70" zoomScaleNormal="70" workbookViewId="0">
      <selection activeCell="G24" sqref="G24"/>
    </sheetView>
  </sheetViews>
  <sheetFormatPr baseColWidth="10" defaultRowHeight="15" x14ac:dyDescent="0.25"/>
  <cols>
    <col min="1" max="1" width="7.5703125" customWidth="1"/>
    <col min="2" max="2" width="45" customWidth="1"/>
    <col min="3" max="3" width="23.85546875" customWidth="1"/>
    <col min="4" max="4" width="23.140625" customWidth="1"/>
    <col min="5" max="5" width="28.85546875" customWidth="1"/>
    <col min="6" max="6" width="22.42578125" customWidth="1"/>
    <col min="7" max="7" width="23.140625" customWidth="1"/>
    <col min="8" max="8" width="14.5703125" customWidth="1"/>
    <col min="9" max="9" width="15.7109375" customWidth="1"/>
    <col min="10" max="10" width="14.85546875" customWidth="1"/>
    <col min="11" max="11" width="16.85546875" customWidth="1"/>
    <col min="13" max="13" width="8.140625" customWidth="1"/>
    <col min="14" max="14" width="20.85546875" customWidth="1"/>
  </cols>
  <sheetData>
    <row r="1" spans="1:14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1"/>
    </row>
    <row r="2" spans="1:1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x14ac:dyDescent="0.25">
      <c r="A5" s="22"/>
      <c r="B5" s="22"/>
      <c r="C5" s="22"/>
      <c r="D5" s="22"/>
      <c r="E5" s="23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ht="23.25" x14ac:dyDescent="0.25">
      <c r="A11" s="79" t="s">
        <v>203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</row>
    <row r="12" spans="1:14" ht="23.25" x14ac:dyDescent="0.25">
      <c r="A12" s="80" t="s">
        <v>229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</row>
    <row r="13" spans="1:14" ht="15" customHeight="1" x14ac:dyDescent="0.2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</row>
    <row r="14" spans="1:14" ht="18" customHeight="1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4" ht="53.25" customHeight="1" x14ac:dyDescent="0.25">
      <c r="A15" s="59" t="s">
        <v>95</v>
      </c>
      <c r="B15" s="5" t="s">
        <v>3</v>
      </c>
      <c r="C15" s="5" t="s">
        <v>6</v>
      </c>
      <c r="D15" s="5" t="s">
        <v>142</v>
      </c>
      <c r="E15" s="5" t="s">
        <v>141</v>
      </c>
      <c r="F15" s="6" t="s">
        <v>9</v>
      </c>
      <c r="G15" s="6" t="s">
        <v>4</v>
      </c>
      <c r="H15" s="59" t="s">
        <v>96</v>
      </c>
      <c r="I15" s="59" t="s">
        <v>97</v>
      </c>
      <c r="J15" s="59" t="s">
        <v>98</v>
      </c>
      <c r="K15" s="59" t="s">
        <v>99</v>
      </c>
      <c r="L15" s="86" t="s">
        <v>100</v>
      </c>
      <c r="M15" s="86"/>
      <c r="N15" s="59" t="s">
        <v>5</v>
      </c>
    </row>
    <row r="16" spans="1:14" s="57" customFormat="1" ht="36.75" customHeight="1" thickBot="1" x14ac:dyDescent="0.3">
      <c r="A16" s="56">
        <v>1</v>
      </c>
      <c r="B16" s="17" t="s">
        <v>132</v>
      </c>
      <c r="C16" s="7" t="s">
        <v>133</v>
      </c>
      <c r="D16" s="7" t="s">
        <v>143</v>
      </c>
      <c r="E16" s="7" t="s">
        <v>202</v>
      </c>
      <c r="F16" s="4" t="s">
        <v>20</v>
      </c>
      <c r="G16" s="29">
        <v>16000</v>
      </c>
      <c r="H16" s="61">
        <v>0</v>
      </c>
      <c r="I16" s="61">
        <v>0</v>
      </c>
      <c r="J16" s="61">
        <v>0</v>
      </c>
      <c r="K16" s="61">
        <v>0</v>
      </c>
      <c r="L16" s="83">
        <f t="shared" ref="L16:L27" si="0">H16+I16+J16+K16</f>
        <v>0</v>
      </c>
      <c r="M16" s="83"/>
      <c r="N16" s="31">
        <f t="shared" ref="N16:N27" si="1">G16-L16</f>
        <v>16000</v>
      </c>
    </row>
    <row r="17" spans="1:14" s="57" customFormat="1" ht="36.75" customHeight="1" thickBot="1" x14ac:dyDescent="0.3">
      <c r="A17" s="56">
        <v>2</v>
      </c>
      <c r="B17" s="17" t="s">
        <v>134</v>
      </c>
      <c r="C17" s="7" t="s">
        <v>133</v>
      </c>
      <c r="D17" s="7" t="s">
        <v>143</v>
      </c>
      <c r="E17" s="7" t="s">
        <v>202</v>
      </c>
      <c r="F17" s="4" t="s">
        <v>13</v>
      </c>
      <c r="G17" s="29">
        <v>9000</v>
      </c>
      <c r="H17" s="61">
        <v>0</v>
      </c>
      <c r="I17" s="61">
        <v>0</v>
      </c>
      <c r="J17" s="61">
        <v>0</v>
      </c>
      <c r="K17" s="61">
        <v>0</v>
      </c>
      <c r="L17" s="83">
        <f>H17+I17+J17+K17</f>
        <v>0</v>
      </c>
      <c r="M17" s="83"/>
      <c r="N17" s="31">
        <f>G17-L17</f>
        <v>9000</v>
      </c>
    </row>
    <row r="18" spans="1:14" s="57" customFormat="1" ht="36" customHeight="1" thickBot="1" x14ac:dyDescent="0.3">
      <c r="A18" s="28">
        <v>3</v>
      </c>
      <c r="B18" s="17" t="s">
        <v>135</v>
      </c>
      <c r="C18" s="7" t="s">
        <v>133</v>
      </c>
      <c r="D18" s="7" t="s">
        <v>143</v>
      </c>
      <c r="E18" s="7" t="s">
        <v>202</v>
      </c>
      <c r="F18" s="4" t="s">
        <v>13</v>
      </c>
      <c r="G18" s="29">
        <v>8000</v>
      </c>
      <c r="H18" s="61">
        <v>0</v>
      </c>
      <c r="I18" s="61">
        <v>0</v>
      </c>
      <c r="J18" s="61">
        <v>0</v>
      </c>
      <c r="K18" s="61">
        <v>0</v>
      </c>
      <c r="L18" s="83">
        <f t="shared" si="0"/>
        <v>0</v>
      </c>
      <c r="M18" s="83"/>
      <c r="N18" s="31">
        <f t="shared" si="1"/>
        <v>8000</v>
      </c>
    </row>
    <row r="19" spans="1:14" s="57" customFormat="1" ht="38.25" customHeight="1" thickBot="1" x14ac:dyDescent="0.3">
      <c r="A19" s="28">
        <v>4</v>
      </c>
      <c r="B19" s="17" t="s">
        <v>136</v>
      </c>
      <c r="C19" s="7" t="s">
        <v>133</v>
      </c>
      <c r="D19" s="7" t="s">
        <v>143</v>
      </c>
      <c r="E19" s="7" t="s">
        <v>202</v>
      </c>
      <c r="F19" s="4" t="s">
        <v>20</v>
      </c>
      <c r="G19" s="29">
        <v>12000</v>
      </c>
      <c r="H19" s="61">
        <v>0</v>
      </c>
      <c r="I19" s="61">
        <v>0</v>
      </c>
      <c r="J19" s="61">
        <v>0</v>
      </c>
      <c r="K19" s="61">
        <v>0</v>
      </c>
      <c r="L19" s="72">
        <f t="shared" si="0"/>
        <v>0</v>
      </c>
      <c r="M19" s="73"/>
      <c r="N19" s="31">
        <f t="shared" si="1"/>
        <v>12000</v>
      </c>
    </row>
    <row r="20" spans="1:14" s="57" customFormat="1" ht="39" customHeight="1" thickBot="1" x14ac:dyDescent="0.3">
      <c r="A20" s="28">
        <v>5</v>
      </c>
      <c r="B20" s="17" t="s">
        <v>137</v>
      </c>
      <c r="C20" s="7" t="s">
        <v>133</v>
      </c>
      <c r="D20" s="7" t="s">
        <v>143</v>
      </c>
      <c r="E20" s="7" t="s">
        <v>202</v>
      </c>
      <c r="F20" s="4" t="s">
        <v>20</v>
      </c>
      <c r="G20" s="29">
        <v>16000</v>
      </c>
      <c r="H20" s="61">
        <v>0</v>
      </c>
      <c r="I20" s="61">
        <v>0</v>
      </c>
      <c r="J20" s="61">
        <v>0</v>
      </c>
      <c r="K20" s="61">
        <v>0</v>
      </c>
      <c r="L20" s="72">
        <f t="shared" si="0"/>
        <v>0</v>
      </c>
      <c r="M20" s="73"/>
      <c r="N20" s="31">
        <f t="shared" si="1"/>
        <v>16000</v>
      </c>
    </row>
    <row r="21" spans="1:14" s="57" customFormat="1" ht="37.5" customHeight="1" thickBot="1" x14ac:dyDescent="0.3">
      <c r="A21" s="28">
        <v>6</v>
      </c>
      <c r="B21" s="17" t="s">
        <v>138</v>
      </c>
      <c r="C21" s="7" t="s">
        <v>133</v>
      </c>
      <c r="D21" s="7" t="s">
        <v>143</v>
      </c>
      <c r="E21" s="7" t="s">
        <v>140</v>
      </c>
      <c r="F21" s="4" t="s">
        <v>20</v>
      </c>
      <c r="G21" s="29">
        <v>8000</v>
      </c>
      <c r="H21" s="61">
        <v>0</v>
      </c>
      <c r="I21" s="61">
        <v>0</v>
      </c>
      <c r="J21" s="61">
        <v>0</v>
      </c>
      <c r="K21" s="61">
        <v>0</v>
      </c>
      <c r="L21" s="83">
        <f>H21+I21+J21+K21</f>
        <v>0</v>
      </c>
      <c r="M21" s="83"/>
      <c r="N21" s="31">
        <f>G21-L21</f>
        <v>8000</v>
      </c>
    </row>
    <row r="22" spans="1:14" s="57" customFormat="1" ht="32.25" customHeight="1" thickBot="1" x14ac:dyDescent="0.3">
      <c r="A22" s="28">
        <v>7</v>
      </c>
      <c r="B22" s="17" t="s">
        <v>139</v>
      </c>
      <c r="C22" s="7" t="s">
        <v>133</v>
      </c>
      <c r="D22" s="7" t="s">
        <v>143</v>
      </c>
      <c r="E22" s="7" t="s">
        <v>202</v>
      </c>
      <c r="F22" s="4" t="s">
        <v>20</v>
      </c>
      <c r="G22" s="29">
        <v>8000</v>
      </c>
      <c r="H22" s="61">
        <v>0</v>
      </c>
      <c r="I22" s="61">
        <v>0</v>
      </c>
      <c r="J22" s="61">
        <v>0</v>
      </c>
      <c r="K22" s="61">
        <v>0</v>
      </c>
      <c r="L22" s="83">
        <f t="shared" ref="L22:L23" si="2">H22+I22+J22+K22</f>
        <v>0</v>
      </c>
      <c r="M22" s="83"/>
      <c r="N22" s="31">
        <f t="shared" ref="N22:N23" si="3">G22-L22</f>
        <v>8000</v>
      </c>
    </row>
    <row r="23" spans="1:14" s="57" customFormat="1" ht="33.75" customHeight="1" thickBot="1" x14ac:dyDescent="0.3">
      <c r="A23" s="28">
        <v>8</v>
      </c>
      <c r="B23" s="17" t="s">
        <v>159</v>
      </c>
      <c r="C23" s="7" t="s">
        <v>133</v>
      </c>
      <c r="D23" s="7" t="s">
        <v>201</v>
      </c>
      <c r="E23" s="7" t="s">
        <v>202</v>
      </c>
      <c r="F23" s="4" t="s">
        <v>20</v>
      </c>
      <c r="G23" s="29">
        <v>18000</v>
      </c>
      <c r="H23" s="61">
        <v>0</v>
      </c>
      <c r="I23" s="61">
        <v>0</v>
      </c>
      <c r="J23" s="61">
        <v>0</v>
      </c>
      <c r="K23" s="61">
        <v>0</v>
      </c>
      <c r="L23" s="83">
        <f t="shared" si="2"/>
        <v>0</v>
      </c>
      <c r="M23" s="83"/>
      <c r="N23" s="31">
        <f t="shared" si="3"/>
        <v>18000</v>
      </c>
    </row>
    <row r="24" spans="1:14" s="57" customFormat="1" ht="36.75" customHeight="1" thickBot="1" x14ac:dyDescent="0.3">
      <c r="A24" s="28">
        <v>9</v>
      </c>
      <c r="B24" s="17" t="s">
        <v>204</v>
      </c>
      <c r="C24" s="7" t="s">
        <v>133</v>
      </c>
      <c r="D24" s="7" t="s">
        <v>143</v>
      </c>
      <c r="E24" s="7" t="s">
        <v>202</v>
      </c>
      <c r="F24" s="4" t="s">
        <v>13</v>
      </c>
      <c r="G24" s="29">
        <v>8000</v>
      </c>
      <c r="H24" s="61">
        <v>0</v>
      </c>
      <c r="I24" s="61">
        <v>0</v>
      </c>
      <c r="J24" s="61">
        <v>0</v>
      </c>
      <c r="K24" s="61">
        <v>0</v>
      </c>
      <c r="L24" s="72">
        <f t="shared" si="0"/>
        <v>0</v>
      </c>
      <c r="M24" s="73"/>
      <c r="N24" s="31">
        <f t="shared" si="1"/>
        <v>8000</v>
      </c>
    </row>
    <row r="25" spans="1:14" s="57" customFormat="1" ht="45" customHeight="1" thickBot="1" x14ac:dyDescent="0.3">
      <c r="A25" s="28">
        <v>10</v>
      </c>
      <c r="B25" s="17" t="s">
        <v>222</v>
      </c>
      <c r="C25" s="7" t="s">
        <v>133</v>
      </c>
      <c r="D25" s="7" t="s">
        <v>207</v>
      </c>
      <c r="E25" s="7" t="s">
        <v>202</v>
      </c>
      <c r="F25" s="4" t="s">
        <v>20</v>
      </c>
      <c r="G25" s="29">
        <v>8000</v>
      </c>
      <c r="H25" s="61">
        <v>0</v>
      </c>
      <c r="I25" s="61">
        <v>0</v>
      </c>
      <c r="J25" s="61">
        <v>0</v>
      </c>
      <c r="K25" s="61">
        <v>0</v>
      </c>
      <c r="L25" s="72">
        <f t="shared" si="0"/>
        <v>0</v>
      </c>
      <c r="M25" s="73"/>
      <c r="N25" s="31">
        <f t="shared" si="1"/>
        <v>8000</v>
      </c>
    </row>
    <row r="26" spans="1:14" ht="31.5" customHeight="1" thickBot="1" x14ac:dyDescent="0.3">
      <c r="A26" s="28">
        <v>11</v>
      </c>
      <c r="B26" s="17" t="s">
        <v>223</v>
      </c>
      <c r="C26" s="7" t="s">
        <v>133</v>
      </c>
      <c r="D26" s="7" t="s">
        <v>224</v>
      </c>
      <c r="E26" s="7" t="s">
        <v>202</v>
      </c>
      <c r="F26" s="4" t="s">
        <v>20</v>
      </c>
      <c r="G26" s="29">
        <v>23000</v>
      </c>
      <c r="H26" s="61">
        <v>0</v>
      </c>
      <c r="I26" s="61">
        <v>0</v>
      </c>
      <c r="J26" s="61">
        <v>0</v>
      </c>
      <c r="K26" s="61">
        <v>0</v>
      </c>
      <c r="L26" s="83">
        <f t="shared" si="0"/>
        <v>0</v>
      </c>
      <c r="M26" s="83"/>
      <c r="N26" s="31">
        <f t="shared" si="1"/>
        <v>23000</v>
      </c>
    </row>
    <row r="27" spans="1:14" ht="32.25" customHeight="1" thickBot="1" x14ac:dyDescent="0.3">
      <c r="A27" s="28">
        <v>12</v>
      </c>
      <c r="B27" s="17" t="s">
        <v>225</v>
      </c>
      <c r="C27" s="7" t="s">
        <v>133</v>
      </c>
      <c r="D27" s="7" t="s">
        <v>143</v>
      </c>
      <c r="E27" s="7" t="s">
        <v>202</v>
      </c>
      <c r="F27" s="4" t="s">
        <v>20</v>
      </c>
      <c r="G27" s="29">
        <v>5000</v>
      </c>
      <c r="H27" s="61">
        <v>0</v>
      </c>
      <c r="I27" s="61">
        <v>0</v>
      </c>
      <c r="J27" s="61">
        <v>0</v>
      </c>
      <c r="K27" s="61">
        <v>0</v>
      </c>
      <c r="L27" s="83">
        <f t="shared" si="0"/>
        <v>0</v>
      </c>
      <c r="M27" s="83"/>
      <c r="N27" s="31">
        <f t="shared" si="1"/>
        <v>5000</v>
      </c>
    </row>
    <row r="28" spans="1:14" ht="26.25" customHeight="1" x14ac:dyDescent="0.25">
      <c r="A28" t="s">
        <v>226</v>
      </c>
      <c r="B28" s="87" t="s">
        <v>94</v>
      </c>
      <c r="C28" s="88"/>
      <c r="D28" s="88"/>
      <c r="E28" s="88"/>
      <c r="F28" s="89"/>
      <c r="G28" s="30">
        <f t="shared" ref="G28:L28" si="4">SUM(G16:G27)</f>
        <v>139000</v>
      </c>
      <c r="H28" s="63">
        <f t="shared" si="4"/>
        <v>0</v>
      </c>
      <c r="I28" s="63">
        <f t="shared" si="4"/>
        <v>0</v>
      </c>
      <c r="J28" s="63">
        <f t="shared" si="4"/>
        <v>0</v>
      </c>
      <c r="K28" s="63">
        <f t="shared" si="4"/>
        <v>0</v>
      </c>
      <c r="L28" s="85">
        <f t="shared" si="4"/>
        <v>0</v>
      </c>
      <c r="M28" s="85"/>
      <c r="N28" s="63">
        <f>SUM(N16:N27)</f>
        <v>139000</v>
      </c>
    </row>
    <row r="34" spans="9:9" ht="18" x14ac:dyDescent="0.25">
      <c r="I34" s="10" t="s">
        <v>60</v>
      </c>
    </row>
    <row r="35" spans="9:9" ht="18" x14ac:dyDescent="0.25">
      <c r="I35" s="11" t="s">
        <v>61</v>
      </c>
    </row>
  </sheetData>
  <mergeCells count="17">
    <mergeCell ref="A11:N11"/>
    <mergeCell ref="A12:N12"/>
    <mergeCell ref="L19:M19"/>
    <mergeCell ref="L20:M20"/>
    <mergeCell ref="L21:M21"/>
    <mergeCell ref="L15:M15"/>
    <mergeCell ref="L16:M16"/>
    <mergeCell ref="L17:M17"/>
    <mergeCell ref="L18:M18"/>
    <mergeCell ref="L23:M23"/>
    <mergeCell ref="L22:M22"/>
    <mergeCell ref="L27:M27"/>
    <mergeCell ref="B28:F28"/>
    <mergeCell ref="L28:M28"/>
    <mergeCell ref="L24:M24"/>
    <mergeCell ref="L26:M26"/>
    <mergeCell ref="L25:M25"/>
  </mergeCells>
  <pageMargins left="0.7" right="0.7" top="0.75" bottom="0.75" header="0.3" footer="0.3"/>
  <pageSetup scale="3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Fija</vt:lpstr>
      <vt:lpstr>Temporales </vt:lpstr>
      <vt:lpstr>Personal de Vigilancia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2025-04-09T15:30:37Z</cp:lastPrinted>
  <dcterms:created xsi:type="dcterms:W3CDTF">2021-08-19T19:29:01Z</dcterms:created>
  <dcterms:modified xsi:type="dcterms:W3CDTF">2025-04-30T15:59:03Z</dcterms:modified>
</cp:coreProperties>
</file>