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5\Frebrero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gilancia" sheetId="15" r:id="rId3"/>
    <sheet name="Interina" sheetId="16" r:id="rId4"/>
  </sheets>
  <definedNames>
    <definedName name="_xlnm._FilterDatabase" localSheetId="0" hidden="1">Fija!$A$12:$N$86</definedName>
    <definedName name="_xlnm.Print_Area" localSheetId="0">Fija!$A$1:$N$93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K27" i="15" l="1"/>
  <c r="J27" i="15"/>
  <c r="I27" i="15"/>
  <c r="H27" i="15"/>
  <c r="G27" i="15"/>
  <c r="L26" i="15"/>
  <c r="N26" i="15" s="1"/>
  <c r="L25" i="15"/>
  <c r="N25" i="15" s="1"/>
  <c r="N24" i="15"/>
  <c r="L24" i="15"/>
  <c r="L23" i="15"/>
  <c r="N23" i="15" s="1"/>
  <c r="L22" i="15"/>
  <c r="N22" i="15" s="1"/>
  <c r="N21" i="15"/>
  <c r="L21" i="15"/>
  <c r="L20" i="15"/>
  <c r="N20" i="15" s="1"/>
  <c r="L19" i="15"/>
  <c r="N19" i="15" s="1"/>
  <c r="N18" i="15"/>
  <c r="L18" i="15"/>
  <c r="L17" i="15"/>
  <c r="N17" i="15" s="1"/>
  <c r="L16" i="15"/>
  <c r="L27" i="15" s="1"/>
  <c r="N16" i="15" l="1"/>
  <c r="N27" i="15" s="1"/>
  <c r="M25" i="13" l="1"/>
  <c r="K25" i="13"/>
  <c r="I25" i="13"/>
  <c r="L24" i="13"/>
  <c r="J24" i="13"/>
  <c r="N24" i="13" s="1"/>
  <c r="P24" i="13" s="1"/>
  <c r="N23" i="13"/>
  <c r="P23" i="13" s="1"/>
  <c r="L23" i="13"/>
  <c r="J23" i="13"/>
  <c r="L22" i="13"/>
  <c r="J22" i="13"/>
  <c r="N22" i="13" s="1"/>
  <c r="P22" i="13" s="1"/>
  <c r="L21" i="13"/>
  <c r="J21" i="13"/>
  <c r="N21" i="13" s="1"/>
  <c r="P21" i="13" s="1"/>
  <c r="P20" i="13"/>
  <c r="N20" i="13"/>
  <c r="L20" i="13"/>
  <c r="J20" i="13"/>
  <c r="L19" i="13"/>
  <c r="J19" i="13"/>
  <c r="N19" i="13" s="1"/>
  <c r="P19" i="13" s="1"/>
  <c r="L18" i="13"/>
  <c r="J18" i="13"/>
  <c r="N18" i="13" s="1"/>
  <c r="P18" i="13" s="1"/>
  <c r="N17" i="13"/>
  <c r="P17" i="13" s="1"/>
  <c r="L17" i="13"/>
  <c r="J17" i="13"/>
  <c r="L16" i="13"/>
  <c r="J16" i="13"/>
  <c r="J25" i="13" s="1"/>
  <c r="L15" i="13"/>
  <c r="L25" i="13" s="1"/>
  <c r="J15" i="13"/>
  <c r="N15" i="13" s="1"/>
  <c r="N25" i="13" l="1"/>
  <c r="P15" i="13"/>
  <c r="P25" i="13" s="1"/>
  <c r="N16" i="13"/>
  <c r="P16" i="13" s="1"/>
  <c r="L16" i="16" l="1"/>
  <c r="J16" i="16"/>
  <c r="N16" i="16" s="1"/>
  <c r="P16" i="16" s="1"/>
  <c r="K86" i="12" l="1"/>
  <c r="I86" i="12"/>
  <c r="G86" i="12"/>
  <c r="J85" i="12"/>
  <c r="H85" i="12"/>
  <c r="J84" i="12"/>
  <c r="H84" i="12"/>
  <c r="J83" i="12"/>
  <c r="H83" i="12"/>
  <c r="J82" i="12"/>
  <c r="H82" i="12"/>
  <c r="J81" i="12"/>
  <c r="H81" i="12"/>
  <c r="J80" i="12"/>
  <c r="H80" i="12"/>
  <c r="J79" i="12"/>
  <c r="H79" i="12"/>
  <c r="H78" i="12"/>
  <c r="L78" i="12" s="1"/>
  <c r="N78" i="12" s="1"/>
  <c r="J77" i="12"/>
  <c r="H77" i="12"/>
  <c r="J76" i="12"/>
  <c r="H76" i="12"/>
  <c r="H75" i="12"/>
  <c r="L75" i="12" s="1"/>
  <c r="N75" i="12" s="1"/>
  <c r="H74" i="12"/>
  <c r="L74" i="12" s="1"/>
  <c r="N74" i="12" s="1"/>
  <c r="H73" i="12"/>
  <c r="L73" i="12" s="1"/>
  <c r="N73" i="12" s="1"/>
  <c r="J72" i="12"/>
  <c r="H72" i="12"/>
  <c r="H71" i="12"/>
  <c r="L71" i="12" s="1"/>
  <c r="N71" i="12" s="1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H60" i="12"/>
  <c r="L60" i="12" s="1"/>
  <c r="N60" i="12" s="1"/>
  <c r="H59" i="12"/>
  <c r="L59" i="12" s="1"/>
  <c r="N59" i="12" s="1"/>
  <c r="J58" i="12"/>
  <c r="H58" i="12"/>
  <c r="J57" i="12"/>
  <c r="H57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6" i="12"/>
  <c r="H36" i="12"/>
  <c r="J35" i="12"/>
  <c r="H35" i="12"/>
  <c r="J34" i="12"/>
  <c r="H34" i="12"/>
  <c r="J33" i="12"/>
  <c r="H33" i="12"/>
  <c r="J32" i="12"/>
  <c r="H32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8" i="12"/>
  <c r="N28" i="12" s="1"/>
  <c r="L42" i="12"/>
  <c r="N42" i="12" s="1"/>
  <c r="L31" i="12"/>
  <c r="N31" i="12" s="1"/>
  <c r="L34" i="12"/>
  <c r="N34" i="12" s="1"/>
  <c r="L15" i="12"/>
  <c r="N15" i="12" s="1"/>
  <c r="L18" i="12"/>
  <c r="N18" i="12" s="1"/>
  <c r="L21" i="12"/>
  <c r="N21" i="12" s="1"/>
  <c r="L24" i="12"/>
  <c r="N24" i="12" s="1"/>
  <c r="L27" i="12"/>
  <c r="N27" i="12" s="1"/>
  <c r="L33" i="12"/>
  <c r="N33" i="12" s="1"/>
  <c r="L36" i="12"/>
  <c r="N36" i="12" s="1"/>
  <c r="L43" i="12"/>
  <c r="N43" i="12" s="1"/>
  <c r="L79" i="12"/>
  <c r="N79" i="12" s="1"/>
  <c r="L85" i="12"/>
  <c r="N85" i="12" s="1"/>
  <c r="L14" i="12"/>
  <c r="N14" i="12" s="1"/>
  <c r="L54" i="12"/>
  <c r="N54" i="12" s="1"/>
  <c r="L57" i="12"/>
  <c r="N57" i="12" s="1"/>
  <c r="L58" i="12"/>
  <c r="N58" i="12" s="1"/>
  <c r="L65" i="12"/>
  <c r="N65" i="12" s="1"/>
  <c r="L68" i="12"/>
  <c r="N68" i="12" s="1"/>
  <c r="L63" i="12"/>
  <c r="N63" i="12" s="1"/>
  <c r="L56" i="12"/>
  <c r="N56" i="12" s="1"/>
  <c r="L46" i="12"/>
  <c r="N46" i="12" s="1"/>
  <c r="L38" i="12"/>
  <c r="N38" i="12" s="1"/>
  <c r="L47" i="12"/>
  <c r="N47" i="12" s="1"/>
  <c r="L51" i="12"/>
  <c r="N51" i="12" s="1"/>
  <c r="L72" i="12"/>
  <c r="N72" i="12" s="1"/>
  <c r="L80" i="12"/>
  <c r="N80" i="12" s="1"/>
  <c r="L83" i="12"/>
  <c r="N83" i="12" s="1"/>
  <c r="L23" i="12"/>
  <c r="N23" i="12" s="1"/>
  <c r="L45" i="12"/>
  <c r="N45" i="12" s="1"/>
  <c r="L77" i="12"/>
  <c r="N77" i="12" s="1"/>
  <c r="L84" i="12"/>
  <c r="N84" i="12" s="1"/>
  <c r="L62" i="12"/>
  <c r="N62" i="12" s="1"/>
  <c r="L17" i="12"/>
  <c r="N17" i="12" s="1"/>
  <c r="L20" i="12"/>
  <c r="N20" i="12" s="1"/>
  <c r="L53" i="12"/>
  <c r="N53" i="12" s="1"/>
  <c r="L64" i="12"/>
  <c r="N64" i="12" s="1"/>
  <c r="L67" i="12"/>
  <c r="N67" i="12" s="1"/>
  <c r="L50" i="12"/>
  <c r="N50" i="12" s="1"/>
  <c r="H86" i="12"/>
  <c r="L13" i="12"/>
  <c r="N13" i="12" s="1"/>
  <c r="L22" i="12"/>
  <c r="N22" i="12" s="1"/>
  <c r="L35" i="12"/>
  <c r="N35" i="12" s="1"/>
  <c r="L55" i="12"/>
  <c r="N55" i="12" s="1"/>
  <c r="L40" i="12"/>
  <c r="N40" i="12" s="1"/>
  <c r="L61" i="12"/>
  <c r="N61" i="12" s="1"/>
  <c r="L70" i="12"/>
  <c r="N70" i="12" s="1"/>
  <c r="L16" i="12"/>
  <c r="N16" i="12" s="1"/>
  <c r="L25" i="12"/>
  <c r="N25" i="12" s="1"/>
  <c r="L66" i="12"/>
  <c r="N66" i="12" s="1"/>
  <c r="L76" i="12"/>
  <c r="N76" i="12" s="1"/>
  <c r="L81" i="12"/>
  <c r="N81" i="12" s="1"/>
  <c r="L19" i="12"/>
  <c r="N19" i="12" s="1"/>
  <c r="L32" i="12"/>
  <c r="N32" i="12" s="1"/>
  <c r="L39" i="12"/>
  <c r="N39" i="12" s="1"/>
  <c r="L44" i="12"/>
  <c r="N44" i="12" s="1"/>
  <c r="L69" i="12"/>
  <c r="N69" i="12" s="1"/>
  <c r="L82" i="12"/>
  <c r="N82" i="12" s="1"/>
  <c r="J86" i="12"/>
  <c r="L86" i="12" l="1"/>
  <c r="N86" i="12" s="1"/>
</calcChain>
</file>

<file path=xl/sharedStrings.xml><?xml version="1.0" encoding="utf-8"?>
<sst xmlns="http://schemas.openxmlformats.org/spreadsheetml/2006/main" count="555" uniqueCount="215">
  <si>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</si>
  <si>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</si>
  <si>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</si>
  <si>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</si>
  <si>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</si>
  <si>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</si>
  <si>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</si>
  <si>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</si>
  <si>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</si>
  <si>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</si>
  <si>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</si>
  <si>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</si>
  <si>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</si>
  <si>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</si>
  <si>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</si>
  <si>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</si>
  <si>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</si>
  <si>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</si>
  <si>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</si>
  <si>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</si>
  <si>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</si>
  <si>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</si>
  <si>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</si>
  <si>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</si>
  <si>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</si>
  <si>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</si>
  <si>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</si>
  <si>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</si>
  <si>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</si>
  <si>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</si>
  <si>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</si>
  <si>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</si>
  <si>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</si>
  <si>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</si>
  <si>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</si>
  <si>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</si>
  <si>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</si>
  <si>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</si>
  <si>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</si>
  <si>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</si>
  <si>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</si>
  <si>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</si>
  <si>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</si>
  <si>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</si>
  <si>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</si>
  <si>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</si>
  <si>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</si>
  <si>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</si>
  <si>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</si>
  <si>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</si>
  <si>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</si>
  <si>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</si>
  <si>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</si>
  <si>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</si>
  <si>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</si>
  <si>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</si>
  <si>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</si>
  <si>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</si>
  <si>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</si>
  <si>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</si>
  <si>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</si>
  <si>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</si>
  <si>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</si>
  <si>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</si>
  <si>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</si>
  <si>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</si>
  <si>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</si>
  <si>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</si>
  <si>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</si>
  <si>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</si>
  <si>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</si>
  <si>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</si>
  <si>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</si>
  <si>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</si>
  <si>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</si>
  <si>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</si>
  <si>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</si>
  <si>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</si>
  <si>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</si>
  <si>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</si>
  <si>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</si>
  <si>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</si>
  <si>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</si>
  <si>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</si>
  <si>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</si>
  <si>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</si>
  <si>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</si>
  <si>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</si>
  <si>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</si>
  <si>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</si>
  <si>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</si>
  <si>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</si>
  <si>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</si>
  <si>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</si>
  <si>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</si>
  <si>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</si>
  <si>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</si>
  <si>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</si>
  <si>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</si>
  <si>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</si>
  <si>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</si>
  <si>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</si>
  <si>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</si>
  <si>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</si>
  <si>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</si>
  <si>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</si>
  <si>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</si>
  <si>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</si>
  <si>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</si>
  <si>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</si>
  <si>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</si>
  <si>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</si>
  <si>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</si>
  <si>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</si>
  <si>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</si>
  <si>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</si>
  <si>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</si>
  <si>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</si>
  <si>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</si>
  <si>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</si>
  <si>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</si>
  <si>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</si>
  <si>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</si>
  <si>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</si>
  <si>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</si>
  <si>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</si>
  <si>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</si>
  <si>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</si>
  <si>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</si>
  <si>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</si>
  <si>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</si>
  <si>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</si>
  <si>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</si>
  <si>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</si>
  <si>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</si>
  <si>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</si>
  <si>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</si>
  <si>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</si>
  <si>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</si>
  <si>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</si>
  <si>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</si>
  <si>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</si>
  <si>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</si>
  <si>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</si>
  <si>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</si>
  <si>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</si>
  <si>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</si>
  <si>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</si>
  <si>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</si>
  <si>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</si>
  <si>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</si>
  <si>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</si>
  <si>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</si>
  <si>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</si>
  <si>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</si>
  <si>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</si>
  <si>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</si>
  <si>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</si>
  <si>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</si>
  <si>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</si>
  <si>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</si>
  <si>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</si>
  <si>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</si>
  <si>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</si>
  <si>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</si>
  <si>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</si>
  <si>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</si>
  <si>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</si>
  <si>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</si>
  <si>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</si>
  <si>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</si>
  <si>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</si>
  <si>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</si>
  <si>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</si>
  <si>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</si>
  <si>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</si>
  <si>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</si>
  <si>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</si>
  <si>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</si>
  <si>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</si>
  <si>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</si>
  <si>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</si>
  <si>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</si>
  <si>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</si>
  <si>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</si>
  <si>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</si>
  <si>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</si>
  <si>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</si>
  <si>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</si>
  <si>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</si>
  <si>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</si>
  <si>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</si>
  <si>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</si>
  <si>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</si>
  <si>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</si>
  <si>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</si>
  <si>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</si>
  <si>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</si>
  <si>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</si>
  <si>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</si>
  <si>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</si>
  <si>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</si>
  <si>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</si>
  <si>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</si>
  <si>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</si>
  <si>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</si>
  <si>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</si>
  <si>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Nómina de Sueldos: Empleados Interinato</t>
  </si>
  <si>
    <t>Recepcionista</t>
  </si>
  <si>
    <r>
      <t>Correspondiente al Mes de</t>
    </r>
    <r>
      <rPr>
        <b/>
        <sz val="18"/>
        <rFont val="Arial"/>
        <family val="2"/>
      </rPr>
      <t xml:space="preserve"> Febrero </t>
    </r>
    <r>
      <rPr>
        <sz val="18"/>
        <rFont val="Arial"/>
        <family val="2"/>
      </rPr>
      <t>del Año 2025</t>
    </r>
  </si>
  <si>
    <t xml:space="preserve">Yerison Medina Flores </t>
  </si>
  <si>
    <t>Chofer</t>
  </si>
  <si>
    <r>
      <t>Correspondiente al Mes de</t>
    </r>
    <r>
      <rPr>
        <b/>
        <sz val="11"/>
        <rFont val="Arial"/>
        <family val="2"/>
      </rPr>
      <t xml:space="preserve"> Febrero </t>
    </r>
    <r>
      <rPr>
        <sz val="11"/>
        <rFont val="Arial"/>
        <family val="2"/>
      </rPr>
      <t>del Año 2024</t>
    </r>
  </si>
  <si>
    <t>Correspondiente al Mes de febrero del Año 2024</t>
  </si>
  <si>
    <r>
      <t xml:space="preserve">Correspondiente al Mes de </t>
    </r>
    <r>
      <rPr>
        <b/>
        <sz val="18"/>
        <rFont val="Arial"/>
        <family val="2"/>
      </rPr>
      <t xml:space="preserve">Febrero </t>
    </r>
    <r>
      <rPr>
        <sz val="18"/>
        <rFont val="Arial"/>
        <family val="2"/>
      </rPr>
      <t>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</si>
</sst>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21" fillId="0" borderId="0" xfId="1" applyFont="1"/>
    <xf numFmtId="0" fontId="21" fillId="3" borderId="0" xfId="1" applyFont="1" applyFill="1" applyAlignment="1">
      <alignment vertical="center"/>
    </xf>
    <xf numFmtId="0" fontId="21" fillId="3" borderId="0" xfId="1" applyFont="1" applyFill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4" fontId="21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164" fontId="21" fillId="3" borderId="0" xfId="1" applyNumberFormat="1" applyFont="1" applyFill="1" applyBorder="1" applyAlignment="1">
      <alignment horizontal="center" vertical="center" wrapText="1"/>
    </xf>
    <xf numFmtId="14" fontId="21" fillId="3" borderId="0" xfId="0" applyNumberFormat="1" applyFont="1" applyFill="1" applyBorder="1" applyAlignment="1">
      <alignment horizontal="center" vertical="center" wrapText="1"/>
    </xf>
    <xf numFmtId="164" fontId="21" fillId="3" borderId="0" xfId="0" applyNumberFormat="1" applyFont="1" applyFill="1" applyBorder="1" applyAlignment="1">
      <alignment horizontal="center" vertical="center"/>
    </xf>
    <xf numFmtId="4" fontId="21" fillId="3" borderId="0" xfId="1" applyNumberFormat="1" applyFont="1" applyFill="1" applyBorder="1" applyAlignment="1">
      <alignment horizontal="center" vertical="center"/>
    </xf>
    <xf numFmtId="4" fontId="22" fillId="3" borderId="0" xfId="1" applyNumberFormat="1" applyFont="1" applyFill="1" applyBorder="1" applyAlignment="1">
      <alignment horizontal="center" vertical="center"/>
    </xf>
    <xf numFmtId="0" fontId="24" fillId="0" borderId="0" xfId="0" applyFont="1"/>
    <xf numFmtId="4" fontId="22" fillId="3" borderId="0" xfId="0" applyNumberFormat="1" applyFont="1" applyFill="1" applyAlignment="1">
      <alignment vertical="center"/>
    </xf>
    <xf numFmtId="0" fontId="25" fillId="0" borderId="0" xfId="0" applyFont="1"/>
    <xf numFmtId="4" fontId="7" fillId="5" borderId="1" xfId="1" applyNumberFormat="1" applyFont="1" applyFill="1" applyBorder="1" applyAlignment="1">
      <alignment horizontal="center" vertical="center"/>
    </xf>
    <xf numFmtId="0" fontId="17" fillId="6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21" fillId="5" borderId="1" xfId="1" applyNumberFormat="1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1190624</xdr:colOff>
      <xdr:row>3</xdr:row>
      <xdr:rowOff>152401</xdr:rowOff>
    </xdr:from>
    <xdr:to>
      <xdr:col>8</xdr:col>
      <xdr:colOff>666750</xdr:colOff>
      <xdr:row>10</xdr:row>
      <xdr:rowOff>19051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5257799" y="723901"/>
          <a:ext cx="3105151" cy="1200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zoomScale="62" zoomScaleNormal="60" zoomScaleSheetLayoutView="62" workbookViewId="0">
      <pane ySplit="12" topLeftCell="A76" activePane="bottomLeft" state="frozen"/>
      <selection pane="bottomLeft" activeCell="C37" sqref="C37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4.28515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4"/>
    <col min="13" max="13" width="21.285156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/>
      <c r="M3" s="1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2"/>
      <c r="M4" s="1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  <c r="N5" s="2"/>
    </row>
    <row r="6" spans="1:14" ht="19.5" x14ac:dyDescent="0.2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ht="18.75" x14ac:dyDescent="0.25">
      <c r="A7" s="106" t="s">
        <v>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13"/>
      <c r="N8" s="3"/>
    </row>
    <row r="9" spans="1:14" ht="23.25" x14ac:dyDescent="0.25">
      <c r="A9" s="107" t="s">
        <v>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ht="23.25" x14ac:dyDescent="0.25">
      <c r="A10" s="108" t="s">
        <v>209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  <row r="11" spans="1:14" ht="23.25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s="54" customFormat="1" ht="36.75" customHeight="1" thickBot="1" x14ac:dyDescent="0.3">
      <c r="A12" s="9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7" t="s">
        <v>96</v>
      </c>
      <c r="I12" s="37" t="s">
        <v>97</v>
      </c>
      <c r="J12" s="37" t="s">
        <v>98</v>
      </c>
      <c r="K12" s="37" t="s">
        <v>99</v>
      </c>
      <c r="L12" s="109" t="s">
        <v>100</v>
      </c>
      <c r="M12" s="110"/>
      <c r="N12" s="37" t="s">
        <v>5</v>
      </c>
    </row>
    <row r="13" spans="1:14" s="42" customFormat="1" ht="31.5" customHeight="1" thickBot="1" x14ac:dyDescent="0.3">
      <c r="A13" s="38">
        <v>1</v>
      </c>
      <c r="B13" s="39" t="s">
        <v>166</v>
      </c>
      <c r="C13" s="40" t="s">
        <v>49</v>
      </c>
      <c r="D13" s="39" t="s">
        <v>146</v>
      </c>
      <c r="E13" s="39" t="s">
        <v>82</v>
      </c>
      <c r="F13" s="41" t="s">
        <v>20</v>
      </c>
      <c r="G13" s="41">
        <v>80000</v>
      </c>
      <c r="H13" s="96">
        <f t="shared" ref="H13" si="0">G13*0.0287</f>
        <v>2296</v>
      </c>
      <c r="I13" s="96">
        <v>7400.87</v>
      </c>
      <c r="J13" s="96">
        <f t="shared" ref="J13" si="1">G13*3.04%</f>
        <v>2432</v>
      </c>
      <c r="K13" s="96">
        <v>425</v>
      </c>
      <c r="L13" s="103">
        <f t="shared" ref="L13" si="2">H13+I13+J13+K13</f>
        <v>12553.869999999999</v>
      </c>
      <c r="M13" s="104"/>
      <c r="N13" s="31">
        <f t="shared" ref="N13:N86" si="3">G13-L13</f>
        <v>67446.13</v>
      </c>
    </row>
    <row r="14" spans="1:14" s="42" customFormat="1" ht="30.75" customHeight="1" thickBot="1" x14ac:dyDescent="0.3">
      <c r="A14" s="38">
        <v>2</v>
      </c>
      <c r="B14" s="40" t="s">
        <v>80</v>
      </c>
      <c r="C14" s="40" t="s">
        <v>49</v>
      </c>
      <c r="D14" s="40" t="s">
        <v>167</v>
      </c>
      <c r="E14" s="40" t="s">
        <v>82</v>
      </c>
      <c r="F14" s="41" t="s">
        <v>13</v>
      </c>
      <c r="G14" s="41">
        <v>50000</v>
      </c>
      <c r="H14" s="96">
        <f>G14*0.0287</f>
        <v>1435</v>
      </c>
      <c r="I14" s="96">
        <v>1854</v>
      </c>
      <c r="J14" s="96">
        <f>G14*3.04%</f>
        <v>1520</v>
      </c>
      <c r="K14" s="96">
        <v>325</v>
      </c>
      <c r="L14" s="103">
        <f t="shared" ref="L14:L29" si="4">H14+I14+J14+K14</f>
        <v>5134</v>
      </c>
      <c r="M14" s="104"/>
      <c r="N14" s="31">
        <f t="shared" si="3"/>
        <v>44866</v>
      </c>
    </row>
    <row r="15" spans="1:14" s="42" customFormat="1" ht="35.25" customHeight="1" thickBot="1" x14ac:dyDescent="0.3">
      <c r="A15" s="38">
        <v>3</v>
      </c>
      <c r="B15" s="39" t="s">
        <v>77</v>
      </c>
      <c r="C15" s="40" t="s">
        <v>157</v>
      </c>
      <c r="D15" s="39" t="s">
        <v>168</v>
      </c>
      <c r="E15" s="39" t="s">
        <v>12</v>
      </c>
      <c r="F15" s="43" t="s">
        <v>13</v>
      </c>
      <c r="G15" s="41">
        <v>115000</v>
      </c>
      <c r="H15" s="96">
        <f t="shared" ref="H15" si="5">G15*0.0287</f>
        <v>3300.5</v>
      </c>
      <c r="I15" s="96">
        <v>15633.74</v>
      </c>
      <c r="J15" s="96">
        <f t="shared" ref="J15" si="6">G15*3.04%</f>
        <v>3496</v>
      </c>
      <c r="K15" s="96">
        <v>1151.5</v>
      </c>
      <c r="L15" s="103">
        <f t="shared" si="4"/>
        <v>23581.739999999998</v>
      </c>
      <c r="M15" s="104"/>
      <c r="N15" s="31">
        <f t="shared" si="3"/>
        <v>91418.260000000009</v>
      </c>
    </row>
    <row r="16" spans="1:14" s="42" customFormat="1" ht="31.5" customHeight="1" thickBot="1" x14ac:dyDescent="0.3">
      <c r="A16" s="38">
        <v>4</v>
      </c>
      <c r="B16" s="39" t="s">
        <v>149</v>
      </c>
      <c r="C16" s="40" t="s">
        <v>169</v>
      </c>
      <c r="D16" s="39" t="s">
        <v>170</v>
      </c>
      <c r="E16" s="39" t="s">
        <v>12</v>
      </c>
      <c r="F16" s="41" t="s">
        <v>13</v>
      </c>
      <c r="G16" s="41">
        <v>95000</v>
      </c>
      <c r="H16" s="96">
        <f t="shared" ref="H16:H68" si="7">G16*0.0287</f>
        <v>2726.5</v>
      </c>
      <c r="I16" s="96">
        <v>10929.24</v>
      </c>
      <c r="J16" s="96">
        <f t="shared" ref="J16:J58" si="8">G16*3.04%</f>
        <v>2888</v>
      </c>
      <c r="K16" s="96">
        <v>2604.5</v>
      </c>
      <c r="L16" s="103">
        <f t="shared" si="4"/>
        <v>19148.239999999998</v>
      </c>
      <c r="M16" s="104"/>
      <c r="N16" s="31">
        <f t="shared" si="3"/>
        <v>75851.760000000009</v>
      </c>
    </row>
    <row r="17" spans="1:14" s="42" customFormat="1" ht="40.5" customHeight="1" thickBot="1" x14ac:dyDescent="0.3">
      <c r="A17" s="38">
        <v>5</v>
      </c>
      <c r="B17" s="40" t="s">
        <v>72</v>
      </c>
      <c r="C17" s="40" t="s">
        <v>102</v>
      </c>
      <c r="D17" s="40" t="s">
        <v>164</v>
      </c>
      <c r="E17" s="40" t="s">
        <v>12</v>
      </c>
      <c r="F17" s="43" t="s">
        <v>13</v>
      </c>
      <c r="G17" s="41">
        <v>115000</v>
      </c>
      <c r="H17" s="96">
        <f t="shared" si="7"/>
        <v>3300.5</v>
      </c>
      <c r="I17" s="96">
        <v>15633.74</v>
      </c>
      <c r="J17" s="96">
        <f t="shared" si="8"/>
        <v>3496</v>
      </c>
      <c r="K17" s="96">
        <v>7269.65</v>
      </c>
      <c r="L17" s="103">
        <f t="shared" si="4"/>
        <v>29699.89</v>
      </c>
      <c r="M17" s="104"/>
      <c r="N17" s="31">
        <f t="shared" si="3"/>
        <v>85300.11</v>
      </c>
    </row>
    <row r="18" spans="1:14" s="42" customFormat="1" ht="32.25" customHeight="1" thickBot="1" x14ac:dyDescent="0.3">
      <c r="A18" s="38">
        <v>6</v>
      </c>
      <c r="B18" s="39" t="s">
        <v>73</v>
      </c>
      <c r="C18" s="40" t="s">
        <v>102</v>
      </c>
      <c r="D18" s="39" t="s">
        <v>48</v>
      </c>
      <c r="E18" s="39" t="s">
        <v>12</v>
      </c>
      <c r="F18" s="43" t="s">
        <v>20</v>
      </c>
      <c r="G18" s="41">
        <v>34000</v>
      </c>
      <c r="H18" s="96">
        <f t="shared" si="7"/>
        <v>975.8</v>
      </c>
      <c r="I18" s="96">
        <v>0</v>
      </c>
      <c r="J18" s="96">
        <f t="shared" si="8"/>
        <v>1033.5999999999999</v>
      </c>
      <c r="K18" s="96">
        <v>1878</v>
      </c>
      <c r="L18" s="103">
        <f t="shared" si="4"/>
        <v>3887.3999999999996</v>
      </c>
      <c r="M18" s="104"/>
      <c r="N18" s="31">
        <f t="shared" si="3"/>
        <v>30112.6</v>
      </c>
    </row>
    <row r="19" spans="1:14" s="42" customFormat="1" ht="32.25" customHeight="1" thickBot="1" x14ac:dyDescent="0.3">
      <c r="A19" s="38">
        <v>7</v>
      </c>
      <c r="B19" s="39" t="s">
        <v>71</v>
      </c>
      <c r="C19" s="39" t="s">
        <v>171</v>
      </c>
      <c r="D19" s="39" t="s">
        <v>172</v>
      </c>
      <c r="E19" s="39" t="s">
        <v>12</v>
      </c>
      <c r="F19" s="41" t="s">
        <v>13</v>
      </c>
      <c r="G19" s="41">
        <v>95000</v>
      </c>
      <c r="H19" s="96">
        <f t="shared" si="7"/>
        <v>2726.5</v>
      </c>
      <c r="I19" s="96">
        <v>10500.38</v>
      </c>
      <c r="J19" s="96">
        <f t="shared" si="8"/>
        <v>2888</v>
      </c>
      <c r="K19" s="96">
        <v>2140.46</v>
      </c>
      <c r="L19" s="103">
        <f t="shared" si="4"/>
        <v>18255.34</v>
      </c>
      <c r="M19" s="104"/>
      <c r="N19" s="31">
        <f t="shared" si="3"/>
        <v>76744.66</v>
      </c>
    </row>
    <row r="20" spans="1:14" s="42" customFormat="1" ht="30" customHeight="1" thickBot="1" x14ac:dyDescent="0.3">
      <c r="A20" s="38">
        <v>8</v>
      </c>
      <c r="B20" s="39" t="s">
        <v>130</v>
      </c>
      <c r="C20" s="40" t="s">
        <v>173</v>
      </c>
      <c r="D20" s="39" t="s">
        <v>131</v>
      </c>
      <c r="E20" s="39" t="s">
        <v>26</v>
      </c>
      <c r="F20" s="41" t="s">
        <v>13</v>
      </c>
      <c r="G20" s="41">
        <v>115000</v>
      </c>
      <c r="H20" s="96">
        <f>G20*0.0287</f>
        <v>3300.5</v>
      </c>
      <c r="I20" s="96">
        <v>15633.74</v>
      </c>
      <c r="J20" s="96">
        <f>G20*3.04%</f>
        <v>3496</v>
      </c>
      <c r="K20" s="96">
        <v>325</v>
      </c>
      <c r="L20" s="103">
        <f t="shared" si="4"/>
        <v>22755.239999999998</v>
      </c>
      <c r="M20" s="104"/>
      <c r="N20" s="31">
        <f t="shared" si="3"/>
        <v>92244.760000000009</v>
      </c>
    </row>
    <row r="21" spans="1:14" s="42" customFormat="1" ht="32.25" customHeight="1" thickBot="1" x14ac:dyDescent="0.3">
      <c r="A21" s="38">
        <v>9</v>
      </c>
      <c r="B21" s="40" t="s">
        <v>86</v>
      </c>
      <c r="C21" s="40" t="s">
        <v>174</v>
      </c>
      <c r="D21" s="39" t="s">
        <v>129</v>
      </c>
      <c r="E21" s="40" t="s">
        <v>26</v>
      </c>
      <c r="F21" s="43" t="s">
        <v>13</v>
      </c>
      <c r="G21" s="41">
        <v>40000</v>
      </c>
      <c r="H21" s="96">
        <f t="shared" ref="H21:H34" si="9">G21*0.0287</f>
        <v>1148</v>
      </c>
      <c r="I21" s="96">
        <v>442.65</v>
      </c>
      <c r="J21" s="96">
        <f t="shared" ref="J21:J36" si="10">G21*3.04%</f>
        <v>1216</v>
      </c>
      <c r="K21" s="96">
        <v>425</v>
      </c>
      <c r="L21" s="103">
        <f t="shared" si="4"/>
        <v>3231.65</v>
      </c>
      <c r="M21" s="104"/>
      <c r="N21" s="31">
        <f t="shared" si="3"/>
        <v>36768.35</v>
      </c>
    </row>
    <row r="22" spans="1:14" s="42" customFormat="1" ht="38.25" customHeight="1" thickBot="1" x14ac:dyDescent="0.3">
      <c r="A22" s="38">
        <v>10</v>
      </c>
      <c r="B22" s="39" t="s">
        <v>47</v>
      </c>
      <c r="C22" s="40" t="s">
        <v>175</v>
      </c>
      <c r="D22" s="39" t="s">
        <v>48</v>
      </c>
      <c r="E22" s="39" t="s">
        <v>26</v>
      </c>
      <c r="F22" s="41" t="s">
        <v>20</v>
      </c>
      <c r="G22" s="41">
        <v>38000</v>
      </c>
      <c r="H22" s="96">
        <f t="shared" si="9"/>
        <v>1090.5999999999999</v>
      </c>
      <c r="I22" s="96">
        <v>160.38</v>
      </c>
      <c r="J22" s="96">
        <f t="shared" si="10"/>
        <v>1155.2</v>
      </c>
      <c r="K22" s="96">
        <v>1425</v>
      </c>
      <c r="L22" s="103">
        <f t="shared" si="4"/>
        <v>3831.1800000000003</v>
      </c>
      <c r="M22" s="104"/>
      <c r="N22" s="31">
        <f t="shared" si="3"/>
        <v>34168.82</v>
      </c>
    </row>
    <row r="23" spans="1:14" s="42" customFormat="1" ht="31.5" customHeight="1" thickBot="1" x14ac:dyDescent="0.3">
      <c r="A23" s="38">
        <v>11</v>
      </c>
      <c r="B23" s="40" t="s">
        <v>60</v>
      </c>
      <c r="C23" s="40" t="s">
        <v>42</v>
      </c>
      <c r="D23" s="39" t="s">
        <v>61</v>
      </c>
      <c r="E23" s="39" t="s">
        <v>12</v>
      </c>
      <c r="F23" s="43" t="s">
        <v>20</v>
      </c>
      <c r="G23" s="41">
        <v>140000</v>
      </c>
      <c r="H23" s="96">
        <f t="shared" si="9"/>
        <v>4018</v>
      </c>
      <c r="I23" s="96">
        <v>21085.5</v>
      </c>
      <c r="J23" s="96">
        <f t="shared" si="10"/>
        <v>4256</v>
      </c>
      <c r="K23" s="96">
        <v>2766.96</v>
      </c>
      <c r="L23" s="103">
        <f t="shared" si="4"/>
        <v>32126.46</v>
      </c>
      <c r="M23" s="104"/>
      <c r="N23" s="31">
        <f t="shared" si="3"/>
        <v>107873.54000000001</v>
      </c>
    </row>
    <row r="24" spans="1:14" s="53" customFormat="1" ht="36" customHeight="1" thickBot="1" x14ac:dyDescent="0.3">
      <c r="A24" s="55">
        <v>12</v>
      </c>
      <c r="B24" s="56" t="s">
        <v>74</v>
      </c>
      <c r="C24" s="20" t="s">
        <v>75</v>
      </c>
      <c r="D24" s="56" t="s">
        <v>76</v>
      </c>
      <c r="E24" s="56" t="s">
        <v>12</v>
      </c>
      <c r="F24" s="26" t="s">
        <v>20</v>
      </c>
      <c r="G24" s="4">
        <v>115000</v>
      </c>
      <c r="H24" s="96">
        <f t="shared" si="9"/>
        <v>3300.5</v>
      </c>
      <c r="I24" s="96">
        <v>15204.88</v>
      </c>
      <c r="J24" s="96">
        <f t="shared" si="10"/>
        <v>3496</v>
      </c>
      <c r="K24" s="96">
        <v>2040.46</v>
      </c>
      <c r="L24" s="103">
        <f t="shared" si="4"/>
        <v>24041.839999999997</v>
      </c>
      <c r="M24" s="104"/>
      <c r="N24" s="31">
        <f t="shared" si="3"/>
        <v>90958.16</v>
      </c>
    </row>
    <row r="25" spans="1:14" s="42" customFormat="1" ht="31.5" customHeight="1" thickBot="1" x14ac:dyDescent="0.3">
      <c r="A25" s="38">
        <v>13</v>
      </c>
      <c r="B25" s="40" t="s">
        <v>78</v>
      </c>
      <c r="C25" s="40" t="s">
        <v>42</v>
      </c>
      <c r="D25" s="40" t="s">
        <v>79</v>
      </c>
      <c r="E25" s="40" t="s">
        <v>26</v>
      </c>
      <c r="F25" s="41" t="s">
        <v>20</v>
      </c>
      <c r="G25" s="41">
        <v>38000</v>
      </c>
      <c r="H25" s="96">
        <f t="shared" ref="H25" si="11">G25*0.0287</f>
        <v>1090.5999999999999</v>
      </c>
      <c r="I25" s="96">
        <v>160.38</v>
      </c>
      <c r="J25" s="96">
        <f t="shared" ref="J25" si="12">G25*3.04%</f>
        <v>1155.2</v>
      </c>
      <c r="K25" s="96">
        <v>325</v>
      </c>
      <c r="L25" s="103">
        <f t="shared" si="4"/>
        <v>2731.1800000000003</v>
      </c>
      <c r="M25" s="104"/>
      <c r="N25" s="31">
        <f t="shared" si="3"/>
        <v>35268.82</v>
      </c>
    </row>
    <row r="26" spans="1:14" s="42" customFormat="1" ht="33.75" customHeight="1" thickBot="1" x14ac:dyDescent="0.3">
      <c r="A26" s="38">
        <v>14</v>
      </c>
      <c r="B26" s="40" t="s">
        <v>69</v>
      </c>
      <c r="C26" s="40" t="s">
        <v>42</v>
      </c>
      <c r="D26" s="40" t="s">
        <v>70</v>
      </c>
      <c r="E26" s="40" t="s">
        <v>26</v>
      </c>
      <c r="F26" s="41" t="s">
        <v>13</v>
      </c>
      <c r="G26" s="41">
        <v>32000</v>
      </c>
      <c r="H26" s="96">
        <f t="shared" si="9"/>
        <v>918.4</v>
      </c>
      <c r="I26" s="96">
        <v>0</v>
      </c>
      <c r="J26" s="96">
        <f t="shared" si="10"/>
        <v>972.8</v>
      </c>
      <c r="K26" s="96">
        <v>425</v>
      </c>
      <c r="L26" s="103">
        <f t="shared" si="4"/>
        <v>2316.1999999999998</v>
      </c>
      <c r="M26" s="104"/>
      <c r="N26" s="31">
        <f t="shared" si="3"/>
        <v>29683.8</v>
      </c>
    </row>
    <row r="27" spans="1:14" s="42" customFormat="1" ht="31.5" customHeight="1" thickBot="1" x14ac:dyDescent="0.3">
      <c r="A27" s="38">
        <v>15</v>
      </c>
      <c r="B27" s="40" t="s">
        <v>176</v>
      </c>
      <c r="C27" s="40" t="s">
        <v>42</v>
      </c>
      <c r="D27" s="40" t="s">
        <v>150</v>
      </c>
      <c r="E27" s="40" t="s">
        <v>26</v>
      </c>
      <c r="F27" s="43" t="s">
        <v>20</v>
      </c>
      <c r="G27" s="41">
        <v>31000</v>
      </c>
      <c r="H27" s="96">
        <f t="shared" si="9"/>
        <v>889.7</v>
      </c>
      <c r="I27" s="96">
        <v>0</v>
      </c>
      <c r="J27" s="96">
        <f t="shared" si="10"/>
        <v>942.4</v>
      </c>
      <c r="K27" s="96">
        <v>425</v>
      </c>
      <c r="L27" s="103">
        <f t="shared" si="4"/>
        <v>2257.1</v>
      </c>
      <c r="M27" s="104"/>
      <c r="N27" s="31">
        <f t="shared" si="3"/>
        <v>28742.9</v>
      </c>
    </row>
    <row r="28" spans="1:14" s="42" customFormat="1" ht="31.5" customHeight="1" thickBot="1" x14ac:dyDescent="0.3">
      <c r="A28" s="38">
        <v>17</v>
      </c>
      <c r="B28" s="40" t="s">
        <v>177</v>
      </c>
      <c r="C28" s="40" t="s">
        <v>42</v>
      </c>
      <c r="D28" s="40" t="s">
        <v>155</v>
      </c>
      <c r="E28" s="40" t="s">
        <v>26</v>
      </c>
      <c r="F28" s="43" t="s">
        <v>20</v>
      </c>
      <c r="G28" s="41">
        <v>25000</v>
      </c>
      <c r="H28" s="96">
        <f t="shared" ref="H28" si="13">G28*0.0287</f>
        <v>717.5</v>
      </c>
      <c r="I28" s="96">
        <v>0</v>
      </c>
      <c r="J28" s="96">
        <f t="shared" ref="J28" si="14">G28*3.04%</f>
        <v>760</v>
      </c>
      <c r="K28" s="96">
        <v>425</v>
      </c>
      <c r="L28" s="103">
        <f t="shared" si="4"/>
        <v>1902.5</v>
      </c>
      <c r="M28" s="104"/>
      <c r="N28" s="31">
        <f t="shared" si="3"/>
        <v>23097.5</v>
      </c>
    </row>
    <row r="29" spans="1:14" s="42" customFormat="1" ht="38.1" customHeight="1" thickBot="1" x14ac:dyDescent="0.3">
      <c r="A29" s="38">
        <v>18</v>
      </c>
      <c r="B29" s="40" t="s">
        <v>43</v>
      </c>
      <c r="C29" s="40" t="s">
        <v>104</v>
      </c>
      <c r="D29" s="40" t="s">
        <v>44</v>
      </c>
      <c r="E29" s="40" t="s">
        <v>12</v>
      </c>
      <c r="F29" s="41" t="s">
        <v>13</v>
      </c>
      <c r="G29" s="41">
        <v>95000</v>
      </c>
      <c r="H29" s="96">
        <f>G29*0.0287</f>
        <v>2726.5</v>
      </c>
      <c r="I29" s="96">
        <v>10071.51</v>
      </c>
      <c r="J29" s="96">
        <v>2888</v>
      </c>
      <c r="K29" s="96">
        <v>4727.42</v>
      </c>
      <c r="L29" s="103">
        <f t="shared" si="4"/>
        <v>20413.43</v>
      </c>
      <c r="M29" s="104"/>
      <c r="N29" s="31">
        <f t="shared" si="3"/>
        <v>74586.570000000007</v>
      </c>
    </row>
    <row r="30" spans="1:14" s="42" customFormat="1" ht="38.1" customHeight="1" thickBot="1" x14ac:dyDescent="0.3">
      <c r="A30" s="38">
        <v>19</v>
      </c>
      <c r="B30" s="40" t="s">
        <v>45</v>
      </c>
      <c r="C30" s="40" t="s">
        <v>104</v>
      </c>
      <c r="D30" s="40" t="s">
        <v>46</v>
      </c>
      <c r="E30" s="39" t="s">
        <v>26</v>
      </c>
      <c r="F30" s="41" t="s">
        <v>13</v>
      </c>
      <c r="G30" s="41">
        <v>36000</v>
      </c>
      <c r="H30" s="96">
        <f t="shared" ref="H30:H32" si="15">G30*0.0287</f>
        <v>1033.2</v>
      </c>
      <c r="I30" s="96">
        <v>0</v>
      </c>
      <c r="J30" s="96">
        <v>1094.4000000000001</v>
      </c>
      <c r="K30" s="96">
        <v>425</v>
      </c>
      <c r="L30" s="103">
        <f t="shared" ref="L30:L86" si="16">H30+I30+J30+K30</f>
        <v>2552.6000000000004</v>
      </c>
      <c r="M30" s="104"/>
      <c r="N30" s="31">
        <f t="shared" si="3"/>
        <v>33447.4</v>
      </c>
    </row>
    <row r="31" spans="1:14" s="42" customFormat="1" ht="38.1" customHeight="1" thickBot="1" x14ac:dyDescent="0.3">
      <c r="A31" s="38">
        <v>20</v>
      </c>
      <c r="B31" s="40" t="s">
        <v>178</v>
      </c>
      <c r="C31" s="40" t="s">
        <v>104</v>
      </c>
      <c r="D31" s="39" t="s">
        <v>65</v>
      </c>
      <c r="E31" s="40" t="s">
        <v>26</v>
      </c>
      <c r="F31" s="43" t="s">
        <v>20</v>
      </c>
      <c r="G31" s="41">
        <v>34000</v>
      </c>
      <c r="H31" s="96">
        <f t="shared" ref="H31" si="17">G31*0.0287</f>
        <v>975.8</v>
      </c>
      <c r="I31" s="96">
        <v>0</v>
      </c>
      <c r="J31" s="96">
        <f t="shared" ref="J31" si="18">G31*3.04%</f>
        <v>1033.5999999999999</v>
      </c>
      <c r="K31" s="96">
        <v>425</v>
      </c>
      <c r="L31" s="103">
        <f t="shared" si="16"/>
        <v>2434.3999999999996</v>
      </c>
      <c r="M31" s="104"/>
      <c r="N31" s="31">
        <f t="shared" si="3"/>
        <v>31565.599999999999</v>
      </c>
    </row>
    <row r="32" spans="1:14" s="42" customFormat="1" ht="38.1" customHeight="1" thickBot="1" x14ac:dyDescent="0.3">
      <c r="A32" s="38">
        <v>21</v>
      </c>
      <c r="B32" s="40" t="s">
        <v>87</v>
      </c>
      <c r="C32" s="40" t="s">
        <v>104</v>
      </c>
      <c r="D32" s="40" t="s">
        <v>46</v>
      </c>
      <c r="E32" s="40" t="s">
        <v>26</v>
      </c>
      <c r="F32" s="41" t="s">
        <v>13</v>
      </c>
      <c r="G32" s="41">
        <v>34000</v>
      </c>
      <c r="H32" s="96">
        <f t="shared" si="15"/>
        <v>975.8</v>
      </c>
      <c r="I32" s="96">
        <v>0</v>
      </c>
      <c r="J32" s="96">
        <f t="shared" ref="J32" si="19">G32*3.04%</f>
        <v>1033.5999999999999</v>
      </c>
      <c r="K32" s="96">
        <v>325</v>
      </c>
      <c r="L32" s="103">
        <f t="shared" si="16"/>
        <v>2334.3999999999996</v>
      </c>
      <c r="M32" s="104"/>
      <c r="N32" s="31">
        <f t="shared" si="3"/>
        <v>31665.599999999999</v>
      </c>
    </row>
    <row r="33" spans="1:14" s="42" customFormat="1" ht="38.1" customHeight="1" thickBot="1" x14ac:dyDescent="0.3">
      <c r="A33" s="38">
        <v>22</v>
      </c>
      <c r="B33" s="40" t="s">
        <v>64</v>
      </c>
      <c r="C33" s="40" t="s">
        <v>104</v>
      </c>
      <c r="D33" s="40" t="s">
        <v>46</v>
      </c>
      <c r="E33" s="40" t="s">
        <v>26</v>
      </c>
      <c r="F33" s="41" t="s">
        <v>13</v>
      </c>
      <c r="G33" s="41">
        <v>25000</v>
      </c>
      <c r="H33" s="96">
        <f t="shared" ref="H33" si="20">G33*0.0287</f>
        <v>717.5</v>
      </c>
      <c r="I33" s="96">
        <v>0</v>
      </c>
      <c r="J33" s="96">
        <f t="shared" ref="J33" si="21">G33*3.04%</f>
        <v>760</v>
      </c>
      <c r="K33" s="96">
        <v>425</v>
      </c>
      <c r="L33" s="103">
        <f t="shared" si="16"/>
        <v>1902.5</v>
      </c>
      <c r="M33" s="104"/>
      <c r="N33" s="31">
        <f t="shared" si="3"/>
        <v>23097.5</v>
      </c>
    </row>
    <row r="34" spans="1:14" s="42" customFormat="1" ht="32.25" customHeight="1" thickBot="1" x14ac:dyDescent="0.3">
      <c r="A34" s="38">
        <v>23</v>
      </c>
      <c r="B34" s="40" t="s">
        <v>147</v>
      </c>
      <c r="C34" s="40" t="s">
        <v>105</v>
      </c>
      <c r="D34" s="40" t="s">
        <v>148</v>
      </c>
      <c r="E34" s="40" t="s">
        <v>82</v>
      </c>
      <c r="F34" s="43" t="s">
        <v>20</v>
      </c>
      <c r="G34" s="41">
        <v>95000</v>
      </c>
      <c r="H34" s="96">
        <f t="shared" si="9"/>
        <v>2726.5</v>
      </c>
      <c r="I34" s="96">
        <v>10929.24</v>
      </c>
      <c r="J34" s="96">
        <f t="shared" si="10"/>
        <v>2888</v>
      </c>
      <c r="K34" s="96">
        <v>425</v>
      </c>
      <c r="L34" s="103">
        <f t="shared" si="16"/>
        <v>16968.739999999998</v>
      </c>
      <c r="M34" s="104"/>
      <c r="N34" s="31">
        <f t="shared" si="3"/>
        <v>78031.260000000009</v>
      </c>
    </row>
    <row r="35" spans="1:14" s="42" customFormat="1" ht="33.75" customHeight="1" thickBot="1" x14ac:dyDescent="0.3">
      <c r="A35" s="38">
        <v>24</v>
      </c>
      <c r="B35" s="40" t="s">
        <v>58</v>
      </c>
      <c r="C35" s="40" t="s">
        <v>105</v>
      </c>
      <c r="D35" s="39" t="s">
        <v>59</v>
      </c>
      <c r="E35" s="39" t="s">
        <v>21</v>
      </c>
      <c r="F35" s="43" t="s">
        <v>13</v>
      </c>
      <c r="G35" s="41">
        <v>45000</v>
      </c>
      <c r="H35" s="96">
        <f>G35*0.0287</f>
        <v>1291.5</v>
      </c>
      <c r="I35" s="96">
        <v>1148.33</v>
      </c>
      <c r="J35" s="96">
        <f t="shared" si="10"/>
        <v>1368</v>
      </c>
      <c r="K35" s="96">
        <v>1151.5</v>
      </c>
      <c r="L35" s="103">
        <f t="shared" si="16"/>
        <v>4959.33</v>
      </c>
      <c r="M35" s="104"/>
      <c r="N35" s="31">
        <f t="shared" si="3"/>
        <v>40040.67</v>
      </c>
    </row>
    <row r="36" spans="1:14" s="42" customFormat="1" ht="31.5" customHeight="1" thickBot="1" x14ac:dyDescent="0.3">
      <c r="A36" s="38">
        <v>25</v>
      </c>
      <c r="B36" s="40" t="s">
        <v>88</v>
      </c>
      <c r="C36" s="40" t="s">
        <v>50</v>
      </c>
      <c r="D36" s="39" t="s">
        <v>108</v>
      </c>
      <c r="E36" s="40" t="s">
        <v>26</v>
      </c>
      <c r="F36" s="43" t="s">
        <v>20</v>
      </c>
      <c r="G36" s="41">
        <v>38000</v>
      </c>
      <c r="H36" s="96">
        <f t="shared" ref="H36" si="22">G36*0.0287</f>
        <v>1090.5999999999999</v>
      </c>
      <c r="I36" s="96">
        <v>0</v>
      </c>
      <c r="J36" s="96">
        <f t="shared" si="10"/>
        <v>1155.2</v>
      </c>
      <c r="K36" s="96">
        <v>2040.46</v>
      </c>
      <c r="L36" s="103">
        <f t="shared" si="16"/>
        <v>4286.26</v>
      </c>
      <c r="M36" s="104"/>
      <c r="N36" s="31">
        <f t="shared" si="3"/>
        <v>33713.74</v>
      </c>
    </row>
    <row r="37" spans="1:14" s="42" customFormat="1" ht="32.25" customHeight="1" thickBot="1" x14ac:dyDescent="0.3">
      <c r="A37" s="38">
        <v>26</v>
      </c>
      <c r="B37" s="40" t="s">
        <v>55</v>
      </c>
      <c r="C37" s="40" t="s">
        <v>50</v>
      </c>
      <c r="D37" s="40" t="s">
        <v>56</v>
      </c>
      <c r="E37" s="40" t="s">
        <v>26</v>
      </c>
      <c r="F37" s="43" t="s">
        <v>20</v>
      </c>
      <c r="G37" s="41">
        <v>25000</v>
      </c>
      <c r="H37" s="96">
        <v>717.5</v>
      </c>
      <c r="I37" s="96">
        <v>0</v>
      </c>
      <c r="J37" s="96">
        <v>760</v>
      </c>
      <c r="K37" s="96">
        <v>6360.82</v>
      </c>
      <c r="L37" s="103">
        <f t="shared" si="16"/>
        <v>7838.32</v>
      </c>
      <c r="M37" s="104"/>
      <c r="N37" s="31">
        <f t="shared" si="3"/>
        <v>17161.68</v>
      </c>
    </row>
    <row r="38" spans="1:14" s="42" customFormat="1" ht="32.25" customHeight="1" thickBot="1" x14ac:dyDescent="0.3">
      <c r="A38" s="38">
        <v>27</v>
      </c>
      <c r="B38" s="40" t="s">
        <v>68</v>
      </c>
      <c r="C38" s="40" t="s">
        <v>50</v>
      </c>
      <c r="D38" s="40" t="s">
        <v>51</v>
      </c>
      <c r="E38" s="40" t="s">
        <v>26</v>
      </c>
      <c r="F38" s="41" t="s">
        <v>20</v>
      </c>
      <c r="G38" s="41">
        <v>21000</v>
      </c>
      <c r="H38" s="96">
        <f t="shared" ref="H38:H54" si="23">G38*0.0287</f>
        <v>602.70000000000005</v>
      </c>
      <c r="I38" s="96">
        <v>0</v>
      </c>
      <c r="J38" s="96">
        <f t="shared" ref="J38:J54" si="24">G38*3.04%</f>
        <v>638.4</v>
      </c>
      <c r="K38" s="96">
        <v>3040.46</v>
      </c>
      <c r="L38" s="103">
        <f t="shared" si="16"/>
        <v>4281.5599999999995</v>
      </c>
      <c r="M38" s="104"/>
      <c r="N38" s="31">
        <f t="shared" si="3"/>
        <v>16718.440000000002</v>
      </c>
    </row>
    <row r="39" spans="1:14" s="42" customFormat="1" ht="32.25" customHeight="1" thickBot="1" x14ac:dyDescent="0.3">
      <c r="A39" s="38">
        <v>28</v>
      </c>
      <c r="B39" s="40" t="s">
        <v>84</v>
      </c>
      <c r="C39" s="40" t="s">
        <v>50</v>
      </c>
      <c r="D39" s="39" t="s">
        <v>51</v>
      </c>
      <c r="E39" s="40" t="s">
        <v>26</v>
      </c>
      <c r="F39" s="43" t="s">
        <v>13</v>
      </c>
      <c r="G39" s="41">
        <v>21000</v>
      </c>
      <c r="H39" s="96">
        <f t="shared" si="23"/>
        <v>602.70000000000005</v>
      </c>
      <c r="I39" s="96">
        <v>0</v>
      </c>
      <c r="J39" s="96">
        <f t="shared" si="24"/>
        <v>638.4</v>
      </c>
      <c r="K39" s="96">
        <v>1918</v>
      </c>
      <c r="L39" s="103">
        <f t="shared" si="16"/>
        <v>3159.1</v>
      </c>
      <c r="M39" s="104"/>
      <c r="N39" s="31">
        <f t="shared" si="3"/>
        <v>17840.900000000001</v>
      </c>
    </row>
    <row r="40" spans="1:14" s="42" customFormat="1" ht="39" customHeight="1" thickBot="1" x14ac:dyDescent="0.3">
      <c r="A40" s="38">
        <v>29</v>
      </c>
      <c r="B40" s="40" t="s">
        <v>85</v>
      </c>
      <c r="C40" s="40" t="s">
        <v>50</v>
      </c>
      <c r="D40" s="39" t="s">
        <v>51</v>
      </c>
      <c r="E40" s="40" t="s">
        <v>26</v>
      </c>
      <c r="F40" s="43" t="s">
        <v>13</v>
      </c>
      <c r="G40" s="41">
        <v>21000</v>
      </c>
      <c r="H40" s="96">
        <f t="shared" si="23"/>
        <v>602.70000000000005</v>
      </c>
      <c r="I40" s="96">
        <v>0</v>
      </c>
      <c r="J40" s="96">
        <f t="shared" si="24"/>
        <v>638.4</v>
      </c>
      <c r="K40" s="96">
        <v>325</v>
      </c>
      <c r="L40" s="103">
        <f t="shared" si="16"/>
        <v>1566.1</v>
      </c>
      <c r="M40" s="104"/>
      <c r="N40" s="31">
        <f t="shared" si="3"/>
        <v>19433.900000000001</v>
      </c>
    </row>
    <row r="41" spans="1:14" s="42" customFormat="1" ht="37.5" customHeight="1" thickBot="1" x14ac:dyDescent="0.3">
      <c r="A41" s="38">
        <v>30</v>
      </c>
      <c r="B41" s="40" t="s">
        <v>179</v>
      </c>
      <c r="C41" s="40" t="s">
        <v>50</v>
      </c>
      <c r="D41" s="40" t="s">
        <v>53</v>
      </c>
      <c r="E41" s="40" t="s">
        <v>26</v>
      </c>
      <c r="F41" s="41" t="s">
        <v>20</v>
      </c>
      <c r="G41" s="41">
        <v>23000</v>
      </c>
      <c r="H41" s="96">
        <v>660.1</v>
      </c>
      <c r="I41" s="96">
        <v>0</v>
      </c>
      <c r="J41" s="96">
        <f t="shared" si="24"/>
        <v>699.2</v>
      </c>
      <c r="K41" s="96">
        <v>325</v>
      </c>
      <c r="L41" s="103">
        <f t="shared" si="16"/>
        <v>1684.3000000000002</v>
      </c>
      <c r="M41" s="104"/>
      <c r="N41" s="31">
        <f t="shared" si="3"/>
        <v>21315.7</v>
      </c>
    </row>
    <row r="42" spans="1:14" s="42" customFormat="1" ht="39" customHeight="1" thickBot="1" x14ac:dyDescent="0.3">
      <c r="A42" s="38">
        <v>31</v>
      </c>
      <c r="B42" s="40" t="s">
        <v>54</v>
      </c>
      <c r="C42" s="40" t="s">
        <v>50</v>
      </c>
      <c r="D42" s="40" t="s">
        <v>51</v>
      </c>
      <c r="E42" s="40" t="s">
        <v>26</v>
      </c>
      <c r="F42" s="43" t="s">
        <v>13</v>
      </c>
      <c r="G42" s="41">
        <v>21000</v>
      </c>
      <c r="H42" s="96">
        <f t="shared" ref="H42" si="25">G42*0.0287</f>
        <v>602.70000000000005</v>
      </c>
      <c r="I42" s="96">
        <v>0</v>
      </c>
      <c r="J42" s="96">
        <f t="shared" si="24"/>
        <v>638.4</v>
      </c>
      <c r="K42" s="96">
        <v>505</v>
      </c>
      <c r="L42" s="103">
        <f t="shared" si="16"/>
        <v>1746.1</v>
      </c>
      <c r="M42" s="104"/>
      <c r="N42" s="31">
        <f t="shared" si="3"/>
        <v>19253.900000000001</v>
      </c>
    </row>
    <row r="43" spans="1:14" s="42" customFormat="1" ht="38.1" customHeight="1" thickBot="1" x14ac:dyDescent="0.3">
      <c r="A43" s="38">
        <v>32</v>
      </c>
      <c r="B43" s="40" t="s">
        <v>57</v>
      </c>
      <c r="C43" s="40" t="s">
        <v>50</v>
      </c>
      <c r="D43" s="40" t="s">
        <v>51</v>
      </c>
      <c r="E43" s="40" t="s">
        <v>26</v>
      </c>
      <c r="F43" s="43" t="s">
        <v>13</v>
      </c>
      <c r="G43" s="41">
        <v>21000</v>
      </c>
      <c r="H43" s="96">
        <f t="shared" si="23"/>
        <v>602.70000000000005</v>
      </c>
      <c r="I43" s="96">
        <v>0</v>
      </c>
      <c r="J43" s="96">
        <f t="shared" si="24"/>
        <v>638.4</v>
      </c>
      <c r="K43" s="96">
        <v>425</v>
      </c>
      <c r="L43" s="103">
        <f t="shared" si="16"/>
        <v>1666.1</v>
      </c>
      <c r="M43" s="104"/>
      <c r="N43" s="31">
        <f t="shared" si="3"/>
        <v>19333.900000000001</v>
      </c>
    </row>
    <row r="44" spans="1:14" s="42" customFormat="1" ht="38.1" customHeight="1" thickBot="1" x14ac:dyDescent="0.3">
      <c r="A44" s="38">
        <v>33</v>
      </c>
      <c r="B44" s="40" t="s">
        <v>67</v>
      </c>
      <c r="C44" s="40" t="s">
        <v>50</v>
      </c>
      <c r="D44" s="39" t="s">
        <v>51</v>
      </c>
      <c r="E44" s="40" t="s">
        <v>12</v>
      </c>
      <c r="F44" s="43" t="s">
        <v>13</v>
      </c>
      <c r="G44" s="41">
        <v>21000</v>
      </c>
      <c r="H44" s="96">
        <f t="shared" si="23"/>
        <v>602.70000000000005</v>
      </c>
      <c r="I44" s="96">
        <v>0</v>
      </c>
      <c r="J44" s="96">
        <f>G44*3.04%</f>
        <v>638.4</v>
      </c>
      <c r="K44" s="96">
        <v>4940.57</v>
      </c>
      <c r="L44" s="103">
        <f t="shared" si="16"/>
        <v>6181.67</v>
      </c>
      <c r="M44" s="104"/>
      <c r="N44" s="31">
        <f t="shared" si="3"/>
        <v>14818.33</v>
      </c>
    </row>
    <row r="45" spans="1:14" s="42" customFormat="1" ht="39" customHeight="1" thickBot="1" x14ac:dyDescent="0.3">
      <c r="A45" s="38">
        <v>34</v>
      </c>
      <c r="B45" s="40" t="s">
        <v>62</v>
      </c>
      <c r="C45" s="40" t="s">
        <v>50</v>
      </c>
      <c r="D45" s="40" t="s">
        <v>51</v>
      </c>
      <c r="E45" s="40" t="s">
        <v>26</v>
      </c>
      <c r="F45" s="41" t="s">
        <v>13</v>
      </c>
      <c r="G45" s="41">
        <v>21000</v>
      </c>
      <c r="H45" s="96">
        <f t="shared" si="23"/>
        <v>602.70000000000005</v>
      </c>
      <c r="I45" s="96">
        <v>0</v>
      </c>
      <c r="J45" s="96">
        <f t="shared" ref="J45:J48" si="26">G45*3.04%</f>
        <v>638.4</v>
      </c>
      <c r="K45" s="96">
        <v>6848.73</v>
      </c>
      <c r="L45" s="103">
        <f t="shared" si="16"/>
        <v>8089.83</v>
      </c>
      <c r="M45" s="104"/>
      <c r="N45" s="31">
        <f t="shared" si="3"/>
        <v>12910.17</v>
      </c>
    </row>
    <row r="46" spans="1:14" s="65" customFormat="1" ht="38.1" customHeight="1" thickBot="1" x14ac:dyDescent="0.3">
      <c r="A46" s="38">
        <v>35</v>
      </c>
      <c r="B46" s="40" t="s">
        <v>66</v>
      </c>
      <c r="C46" s="40" t="s">
        <v>50</v>
      </c>
      <c r="D46" s="39" t="s">
        <v>51</v>
      </c>
      <c r="E46" s="40" t="s">
        <v>26</v>
      </c>
      <c r="F46" s="43" t="s">
        <v>13</v>
      </c>
      <c r="G46" s="41">
        <v>21000</v>
      </c>
      <c r="H46" s="96">
        <f t="shared" si="23"/>
        <v>602.70000000000005</v>
      </c>
      <c r="I46" s="96">
        <v>0</v>
      </c>
      <c r="J46" s="96">
        <f t="shared" si="26"/>
        <v>638.4</v>
      </c>
      <c r="K46" s="96">
        <v>1845</v>
      </c>
      <c r="L46" s="103">
        <f t="shared" si="16"/>
        <v>3086.1</v>
      </c>
      <c r="M46" s="104"/>
      <c r="N46" s="31">
        <f t="shared" si="3"/>
        <v>17913.900000000001</v>
      </c>
    </row>
    <row r="47" spans="1:14" s="65" customFormat="1" ht="39" customHeight="1" thickBot="1" x14ac:dyDescent="0.3">
      <c r="A47" s="38">
        <v>36</v>
      </c>
      <c r="B47" s="40" t="s">
        <v>52</v>
      </c>
      <c r="C47" s="40" t="s">
        <v>50</v>
      </c>
      <c r="D47" s="40" t="s">
        <v>51</v>
      </c>
      <c r="E47" s="40" t="s">
        <v>26</v>
      </c>
      <c r="F47" s="43" t="s">
        <v>20</v>
      </c>
      <c r="G47" s="41">
        <v>21000</v>
      </c>
      <c r="H47" s="96">
        <f t="shared" si="23"/>
        <v>602.70000000000005</v>
      </c>
      <c r="I47" s="96">
        <v>0</v>
      </c>
      <c r="J47" s="96">
        <f t="shared" si="26"/>
        <v>638.4</v>
      </c>
      <c r="K47" s="96">
        <v>425</v>
      </c>
      <c r="L47" s="103">
        <f t="shared" si="16"/>
        <v>1666.1</v>
      </c>
      <c r="M47" s="104"/>
      <c r="N47" s="31">
        <f t="shared" si="3"/>
        <v>19333.900000000001</v>
      </c>
    </row>
    <row r="48" spans="1:14" s="65" customFormat="1" ht="38.1" customHeight="1" thickBot="1" x14ac:dyDescent="0.3">
      <c r="A48" s="38">
        <v>37</v>
      </c>
      <c r="B48" s="40" t="s">
        <v>180</v>
      </c>
      <c r="C48" s="40" t="s">
        <v>50</v>
      </c>
      <c r="D48" s="39" t="s">
        <v>53</v>
      </c>
      <c r="E48" s="40" t="s">
        <v>26</v>
      </c>
      <c r="F48" s="43" t="s">
        <v>20</v>
      </c>
      <c r="G48" s="41">
        <v>23000</v>
      </c>
      <c r="H48" s="96">
        <v>660.1</v>
      </c>
      <c r="I48" s="96">
        <v>0</v>
      </c>
      <c r="J48" s="96">
        <f t="shared" si="26"/>
        <v>699.2</v>
      </c>
      <c r="K48" s="96">
        <v>325</v>
      </c>
      <c r="L48" s="103">
        <f t="shared" si="16"/>
        <v>1684.3000000000002</v>
      </c>
      <c r="M48" s="104"/>
      <c r="N48" s="31">
        <f t="shared" si="3"/>
        <v>21315.7</v>
      </c>
    </row>
    <row r="49" spans="1:14" s="65" customFormat="1" ht="39" customHeight="1" thickBot="1" x14ac:dyDescent="0.3">
      <c r="A49" s="38">
        <v>38</v>
      </c>
      <c r="B49" s="40" t="s">
        <v>109</v>
      </c>
      <c r="C49" s="40" t="s">
        <v>50</v>
      </c>
      <c r="D49" s="39" t="s">
        <v>51</v>
      </c>
      <c r="E49" s="40" t="s">
        <v>26</v>
      </c>
      <c r="F49" s="43" t="s">
        <v>13</v>
      </c>
      <c r="G49" s="41">
        <v>21000</v>
      </c>
      <c r="H49" s="96">
        <v>602.70000000000005</v>
      </c>
      <c r="I49" s="96">
        <v>0</v>
      </c>
      <c r="J49" s="96">
        <v>638.4</v>
      </c>
      <c r="K49" s="96">
        <v>425</v>
      </c>
      <c r="L49" s="103">
        <f t="shared" si="16"/>
        <v>1666.1</v>
      </c>
      <c r="M49" s="104"/>
      <c r="N49" s="31">
        <f t="shared" si="3"/>
        <v>19333.900000000001</v>
      </c>
    </row>
    <row r="50" spans="1:14" s="65" customFormat="1" ht="38.1" customHeight="1" thickBot="1" x14ac:dyDescent="0.3">
      <c r="A50" s="38">
        <v>39</v>
      </c>
      <c r="B50" s="44" t="s">
        <v>123</v>
      </c>
      <c r="C50" s="40" t="s">
        <v>50</v>
      </c>
      <c r="D50" s="40" t="s">
        <v>51</v>
      </c>
      <c r="E50" s="40" t="s">
        <v>26</v>
      </c>
      <c r="F50" s="43" t="s">
        <v>20</v>
      </c>
      <c r="G50" s="41">
        <v>21000</v>
      </c>
      <c r="H50" s="96">
        <f t="shared" ref="H50:H51" si="27">G50*0.0287</f>
        <v>602.70000000000005</v>
      </c>
      <c r="I50" s="96">
        <v>0</v>
      </c>
      <c r="J50" s="96">
        <f t="shared" ref="J50:J51" si="28">G50*3.04%</f>
        <v>638.4</v>
      </c>
      <c r="K50" s="96">
        <v>325</v>
      </c>
      <c r="L50" s="103">
        <f t="shared" si="16"/>
        <v>1566.1</v>
      </c>
      <c r="M50" s="104"/>
      <c r="N50" s="31">
        <f t="shared" si="3"/>
        <v>19433.900000000001</v>
      </c>
    </row>
    <row r="51" spans="1:14" s="65" customFormat="1" ht="38.1" customHeight="1" thickBot="1" x14ac:dyDescent="0.3">
      <c r="A51" s="38">
        <v>40</v>
      </c>
      <c r="B51" s="44" t="s">
        <v>124</v>
      </c>
      <c r="C51" s="40" t="s">
        <v>50</v>
      </c>
      <c r="D51" s="40" t="s">
        <v>51</v>
      </c>
      <c r="E51" s="40" t="s">
        <v>26</v>
      </c>
      <c r="F51" s="43" t="s">
        <v>13</v>
      </c>
      <c r="G51" s="41">
        <v>21000</v>
      </c>
      <c r="H51" s="96">
        <f t="shared" si="27"/>
        <v>602.70000000000005</v>
      </c>
      <c r="I51" s="96">
        <v>0</v>
      </c>
      <c r="J51" s="96">
        <f t="shared" si="28"/>
        <v>638.4</v>
      </c>
      <c r="K51" s="96">
        <v>2040.46</v>
      </c>
      <c r="L51" s="103">
        <f t="shared" si="16"/>
        <v>3281.56</v>
      </c>
      <c r="M51" s="104"/>
      <c r="N51" s="31">
        <f t="shared" si="3"/>
        <v>17718.439999999999</v>
      </c>
    </row>
    <row r="52" spans="1:14" s="65" customFormat="1" ht="38.1" customHeight="1" thickBot="1" x14ac:dyDescent="0.3">
      <c r="A52" s="38">
        <v>41</v>
      </c>
      <c r="B52" s="40" t="s">
        <v>125</v>
      </c>
      <c r="C52" s="40" t="s">
        <v>50</v>
      </c>
      <c r="D52" s="40" t="s">
        <v>51</v>
      </c>
      <c r="E52" s="40" t="s">
        <v>26</v>
      </c>
      <c r="F52" s="41" t="s">
        <v>13</v>
      </c>
      <c r="G52" s="41">
        <v>21000</v>
      </c>
      <c r="H52" s="96">
        <v>602.70000000000005</v>
      </c>
      <c r="I52" s="96">
        <v>0</v>
      </c>
      <c r="J52" s="96">
        <v>638.4</v>
      </c>
      <c r="K52" s="96">
        <v>325</v>
      </c>
      <c r="L52" s="103">
        <f t="shared" si="16"/>
        <v>1566.1</v>
      </c>
      <c r="M52" s="104"/>
      <c r="N52" s="31">
        <f t="shared" si="3"/>
        <v>19433.900000000001</v>
      </c>
    </row>
    <row r="53" spans="1:14" s="65" customFormat="1" ht="38.1" customHeight="1" thickBot="1" x14ac:dyDescent="0.3">
      <c r="A53" s="38">
        <v>42</v>
      </c>
      <c r="B53" s="40" t="s">
        <v>63</v>
      </c>
      <c r="C53" s="40" t="s">
        <v>50</v>
      </c>
      <c r="D53" s="40" t="s">
        <v>51</v>
      </c>
      <c r="E53" s="40" t="s">
        <v>26</v>
      </c>
      <c r="F53" s="41" t="s">
        <v>20</v>
      </c>
      <c r="G53" s="41">
        <v>21000</v>
      </c>
      <c r="H53" s="96">
        <f t="shared" ref="H53" si="29">G53*0.0287</f>
        <v>602.70000000000005</v>
      </c>
      <c r="I53" s="96">
        <v>0</v>
      </c>
      <c r="J53" s="96">
        <f t="shared" ref="J53" si="30">G53*3.04%</f>
        <v>638.4</v>
      </c>
      <c r="K53" s="96">
        <v>325</v>
      </c>
      <c r="L53" s="103">
        <f t="shared" si="16"/>
        <v>1566.1</v>
      </c>
      <c r="M53" s="104"/>
      <c r="N53" s="31">
        <f t="shared" si="3"/>
        <v>19433.900000000001</v>
      </c>
    </row>
    <row r="54" spans="1:14" s="65" customFormat="1" ht="38.1" customHeight="1" thickBot="1" x14ac:dyDescent="0.3">
      <c r="A54" s="38">
        <v>43</v>
      </c>
      <c r="B54" s="40" t="s">
        <v>127</v>
      </c>
      <c r="C54" s="40" t="s">
        <v>50</v>
      </c>
      <c r="D54" s="40" t="s">
        <v>51</v>
      </c>
      <c r="E54" s="40" t="s">
        <v>26</v>
      </c>
      <c r="F54" s="41" t="s">
        <v>13</v>
      </c>
      <c r="G54" s="41">
        <v>21000</v>
      </c>
      <c r="H54" s="96">
        <f t="shared" si="23"/>
        <v>602.70000000000005</v>
      </c>
      <c r="I54" s="96">
        <v>0</v>
      </c>
      <c r="J54" s="96">
        <f t="shared" si="24"/>
        <v>638.4</v>
      </c>
      <c r="K54" s="96">
        <v>325</v>
      </c>
      <c r="L54" s="103">
        <f t="shared" si="16"/>
        <v>1566.1</v>
      </c>
      <c r="M54" s="104"/>
      <c r="N54" s="31">
        <f t="shared" si="3"/>
        <v>19433.900000000001</v>
      </c>
    </row>
    <row r="55" spans="1:14" s="65" customFormat="1" ht="38.1" customHeight="1" thickBot="1" x14ac:dyDescent="0.3">
      <c r="A55" s="38">
        <v>44</v>
      </c>
      <c r="B55" s="40" t="s">
        <v>181</v>
      </c>
      <c r="C55" s="40" t="s">
        <v>50</v>
      </c>
      <c r="D55" s="40" t="s">
        <v>51</v>
      </c>
      <c r="E55" s="40" t="s">
        <v>26</v>
      </c>
      <c r="F55" s="41" t="s">
        <v>20</v>
      </c>
      <c r="G55" s="41">
        <v>21000</v>
      </c>
      <c r="H55" s="96">
        <f t="shared" ref="H55:H57" si="31">G55*0.0287</f>
        <v>602.70000000000005</v>
      </c>
      <c r="I55" s="96">
        <v>0</v>
      </c>
      <c r="J55" s="96">
        <f t="shared" ref="J55:J57" si="32">G55*3.04%</f>
        <v>638.4</v>
      </c>
      <c r="K55" s="96">
        <v>425</v>
      </c>
      <c r="L55" s="103">
        <f t="shared" si="16"/>
        <v>1666.1</v>
      </c>
      <c r="M55" s="104"/>
      <c r="N55" s="31">
        <f t="shared" si="3"/>
        <v>19333.900000000001</v>
      </c>
    </row>
    <row r="56" spans="1:14" s="65" customFormat="1" ht="38.1" customHeight="1" thickBot="1" x14ac:dyDescent="0.3">
      <c r="A56" s="38">
        <v>45</v>
      </c>
      <c r="B56" s="40" t="s">
        <v>156</v>
      </c>
      <c r="C56" s="40" t="s">
        <v>50</v>
      </c>
      <c r="D56" s="40" t="s">
        <v>51</v>
      </c>
      <c r="E56" s="40" t="s">
        <v>26</v>
      </c>
      <c r="F56" s="41" t="s">
        <v>20</v>
      </c>
      <c r="G56" s="41">
        <v>21000</v>
      </c>
      <c r="H56" s="96">
        <f t="shared" si="31"/>
        <v>602.70000000000005</v>
      </c>
      <c r="I56" s="96">
        <v>0</v>
      </c>
      <c r="J56" s="96">
        <f t="shared" si="32"/>
        <v>638.4</v>
      </c>
      <c r="K56" s="96">
        <v>425</v>
      </c>
      <c r="L56" s="103">
        <f t="shared" si="16"/>
        <v>1666.1</v>
      </c>
      <c r="M56" s="104"/>
      <c r="N56" s="31">
        <f t="shared" si="3"/>
        <v>19333.900000000001</v>
      </c>
    </row>
    <row r="57" spans="1:14" s="65" customFormat="1" ht="38.1" customHeight="1" thickBot="1" x14ac:dyDescent="0.3">
      <c r="A57" s="38">
        <v>46</v>
      </c>
      <c r="B57" s="40" t="s">
        <v>182</v>
      </c>
      <c r="C57" s="40" t="s">
        <v>50</v>
      </c>
      <c r="D57" s="40" t="s">
        <v>53</v>
      </c>
      <c r="E57" s="40" t="s">
        <v>26</v>
      </c>
      <c r="F57" s="41" t="s">
        <v>20</v>
      </c>
      <c r="G57" s="41">
        <v>23000</v>
      </c>
      <c r="H57" s="96">
        <f t="shared" si="31"/>
        <v>660.1</v>
      </c>
      <c r="I57" s="96">
        <v>0</v>
      </c>
      <c r="J57" s="96">
        <f t="shared" si="32"/>
        <v>699.2</v>
      </c>
      <c r="K57" s="96">
        <v>425</v>
      </c>
      <c r="L57" s="103">
        <f t="shared" si="16"/>
        <v>1784.3000000000002</v>
      </c>
      <c r="M57" s="104"/>
      <c r="N57" s="31">
        <f t="shared" si="3"/>
        <v>21215.7</v>
      </c>
    </row>
    <row r="58" spans="1:14" s="65" customFormat="1" ht="38.1" customHeight="1" thickBot="1" x14ac:dyDescent="0.3">
      <c r="A58" s="38">
        <v>49</v>
      </c>
      <c r="B58" s="44" t="s">
        <v>122</v>
      </c>
      <c r="C58" s="45" t="s">
        <v>23</v>
      </c>
      <c r="D58" s="45" t="s">
        <v>183</v>
      </c>
      <c r="E58" s="39" t="s">
        <v>26</v>
      </c>
      <c r="F58" s="41" t="s">
        <v>13</v>
      </c>
      <c r="G58" s="41">
        <v>34000</v>
      </c>
      <c r="H58" s="96">
        <f t="shared" si="7"/>
        <v>975.8</v>
      </c>
      <c r="I58" s="96">
        <v>0</v>
      </c>
      <c r="J58" s="96">
        <f t="shared" si="8"/>
        <v>1033.5999999999999</v>
      </c>
      <c r="K58" s="96">
        <v>325</v>
      </c>
      <c r="L58" s="103">
        <f t="shared" si="16"/>
        <v>2334.3999999999996</v>
      </c>
      <c r="M58" s="104"/>
      <c r="N58" s="31">
        <f t="shared" si="3"/>
        <v>31665.599999999999</v>
      </c>
    </row>
    <row r="59" spans="1:14" s="32" customFormat="1" ht="38.25" customHeight="1" thickBot="1" x14ac:dyDescent="0.3">
      <c r="A59" s="55">
        <v>50</v>
      </c>
      <c r="B59" s="20" t="s">
        <v>30</v>
      </c>
      <c r="C59" s="20" t="s">
        <v>15</v>
      </c>
      <c r="D59" s="20" t="s">
        <v>31</v>
      </c>
      <c r="E59" s="20" t="s">
        <v>12</v>
      </c>
      <c r="F59" s="4" t="s">
        <v>20</v>
      </c>
      <c r="G59" s="4">
        <v>115000</v>
      </c>
      <c r="H59" s="96">
        <f t="shared" si="7"/>
        <v>3300.5</v>
      </c>
      <c r="I59" s="96">
        <v>15204.88</v>
      </c>
      <c r="J59" s="96">
        <v>3496</v>
      </c>
      <c r="K59" s="96">
        <v>2140.46</v>
      </c>
      <c r="L59" s="103">
        <f t="shared" si="16"/>
        <v>24141.839999999997</v>
      </c>
      <c r="M59" s="104"/>
      <c r="N59" s="31">
        <f t="shared" si="3"/>
        <v>90858.16</v>
      </c>
    </row>
    <row r="60" spans="1:14" s="97" customFormat="1" ht="32.25" customHeight="1" thickBot="1" x14ac:dyDescent="0.3">
      <c r="A60" s="38">
        <v>51</v>
      </c>
      <c r="B60" s="40" t="s">
        <v>18</v>
      </c>
      <c r="C60" s="40" t="s">
        <v>15</v>
      </c>
      <c r="D60" s="40" t="s">
        <v>184</v>
      </c>
      <c r="E60" s="40" t="s">
        <v>19</v>
      </c>
      <c r="F60" s="41" t="s">
        <v>20</v>
      </c>
      <c r="G60" s="41">
        <v>55000</v>
      </c>
      <c r="H60" s="96">
        <f t="shared" si="7"/>
        <v>1578.5</v>
      </c>
      <c r="I60" s="96">
        <v>2302.36</v>
      </c>
      <c r="J60" s="96">
        <v>1672</v>
      </c>
      <c r="K60" s="96">
        <v>2766.96</v>
      </c>
      <c r="L60" s="103">
        <f t="shared" si="16"/>
        <v>8319.82</v>
      </c>
      <c r="M60" s="104"/>
      <c r="N60" s="31">
        <f t="shared" si="3"/>
        <v>46680.18</v>
      </c>
    </row>
    <row r="61" spans="1:14" s="65" customFormat="1" ht="33.75" customHeight="1" thickBot="1" x14ac:dyDescent="0.3">
      <c r="A61" s="38">
        <v>52</v>
      </c>
      <c r="B61" s="40" t="s">
        <v>22</v>
      </c>
      <c r="C61" s="40" t="s">
        <v>15</v>
      </c>
      <c r="D61" s="40" t="s">
        <v>185</v>
      </c>
      <c r="E61" s="40" t="s">
        <v>12</v>
      </c>
      <c r="F61" s="41" t="s">
        <v>20</v>
      </c>
      <c r="G61" s="41">
        <v>45000</v>
      </c>
      <c r="H61" s="96">
        <f t="shared" si="7"/>
        <v>1291.5</v>
      </c>
      <c r="I61" s="96">
        <v>891.01</v>
      </c>
      <c r="J61" s="96">
        <f t="shared" ref="J61:J68" si="33">G61*3.04%</f>
        <v>1368</v>
      </c>
      <c r="K61" s="96">
        <v>2866.96</v>
      </c>
      <c r="L61" s="103">
        <f t="shared" si="16"/>
        <v>6417.47</v>
      </c>
      <c r="M61" s="104"/>
      <c r="N61" s="31">
        <f t="shared" si="3"/>
        <v>38582.53</v>
      </c>
    </row>
    <row r="62" spans="1:14" s="65" customFormat="1" ht="33" customHeight="1" thickBot="1" x14ac:dyDescent="0.3">
      <c r="A62" s="38">
        <v>53</v>
      </c>
      <c r="B62" s="40" t="s">
        <v>14</v>
      </c>
      <c r="C62" s="40" t="s">
        <v>15</v>
      </c>
      <c r="D62" s="40" t="s">
        <v>186</v>
      </c>
      <c r="E62" s="40" t="s">
        <v>12</v>
      </c>
      <c r="F62" s="41" t="s">
        <v>13</v>
      </c>
      <c r="G62" s="41">
        <v>45000</v>
      </c>
      <c r="H62" s="96">
        <f t="shared" ref="H62" si="34">G62*0.0287</f>
        <v>1291.5</v>
      </c>
      <c r="I62" s="96">
        <v>1148.33</v>
      </c>
      <c r="J62" s="96">
        <f t="shared" ref="J62" si="35">G62*3.04%</f>
        <v>1368</v>
      </c>
      <c r="K62" s="96">
        <v>325</v>
      </c>
      <c r="L62" s="103">
        <f t="shared" si="16"/>
        <v>4132.83</v>
      </c>
      <c r="M62" s="104"/>
      <c r="N62" s="31">
        <f t="shared" si="3"/>
        <v>40867.17</v>
      </c>
    </row>
    <row r="63" spans="1:14" s="65" customFormat="1" ht="31.5" customHeight="1" thickBot="1" x14ac:dyDescent="0.3">
      <c r="A63" s="38">
        <v>54</v>
      </c>
      <c r="B63" s="40" t="s">
        <v>41</v>
      </c>
      <c r="C63" s="40" t="s">
        <v>15</v>
      </c>
      <c r="D63" s="40" t="s">
        <v>28</v>
      </c>
      <c r="E63" s="39" t="s">
        <v>26</v>
      </c>
      <c r="F63" s="41" t="s">
        <v>20</v>
      </c>
      <c r="G63" s="41">
        <v>34000</v>
      </c>
      <c r="H63" s="96">
        <f t="shared" si="7"/>
        <v>975.8</v>
      </c>
      <c r="I63" s="96">
        <v>0</v>
      </c>
      <c r="J63" s="96">
        <f t="shared" si="33"/>
        <v>1033.5999999999999</v>
      </c>
      <c r="K63" s="96">
        <v>2040.46</v>
      </c>
      <c r="L63" s="103">
        <f t="shared" si="16"/>
        <v>4049.8599999999997</v>
      </c>
      <c r="M63" s="104"/>
      <c r="N63" s="31">
        <f t="shared" si="3"/>
        <v>29950.14</v>
      </c>
    </row>
    <row r="64" spans="1:14" s="65" customFormat="1" ht="32.25" customHeight="1" thickBot="1" x14ac:dyDescent="0.3">
      <c r="A64" s="38">
        <v>55</v>
      </c>
      <c r="B64" s="40" t="s">
        <v>40</v>
      </c>
      <c r="C64" s="40" t="s">
        <v>15</v>
      </c>
      <c r="D64" s="40" t="s">
        <v>28</v>
      </c>
      <c r="E64" s="40" t="s">
        <v>12</v>
      </c>
      <c r="F64" s="41" t="s">
        <v>20</v>
      </c>
      <c r="G64" s="41">
        <v>34000</v>
      </c>
      <c r="H64" s="96">
        <f t="shared" si="7"/>
        <v>975.8</v>
      </c>
      <c r="I64" s="96">
        <v>0</v>
      </c>
      <c r="J64" s="96">
        <f t="shared" si="33"/>
        <v>1033.5999999999999</v>
      </c>
      <c r="K64" s="96">
        <v>3855.92</v>
      </c>
      <c r="L64" s="103">
        <f t="shared" si="16"/>
        <v>5865.32</v>
      </c>
      <c r="M64" s="104"/>
      <c r="N64" s="31">
        <f t="shared" si="3"/>
        <v>28134.68</v>
      </c>
    </row>
    <row r="65" spans="1:14" s="65" customFormat="1" ht="32.25" customHeight="1" thickBot="1" x14ac:dyDescent="0.3">
      <c r="A65" s="38">
        <v>56</v>
      </c>
      <c r="B65" s="40" t="s">
        <v>27</v>
      </c>
      <c r="C65" s="40" t="s">
        <v>15</v>
      </c>
      <c r="D65" s="40" t="s">
        <v>28</v>
      </c>
      <c r="E65" s="40" t="s">
        <v>12</v>
      </c>
      <c r="F65" s="41" t="s">
        <v>20</v>
      </c>
      <c r="G65" s="41">
        <v>34000</v>
      </c>
      <c r="H65" s="96">
        <f t="shared" si="7"/>
        <v>975.8</v>
      </c>
      <c r="I65" s="96">
        <v>0</v>
      </c>
      <c r="J65" s="96">
        <f t="shared" si="33"/>
        <v>1033.5999999999999</v>
      </c>
      <c r="K65" s="96">
        <v>425</v>
      </c>
      <c r="L65" s="103">
        <f t="shared" si="16"/>
        <v>2434.3999999999996</v>
      </c>
      <c r="M65" s="104"/>
      <c r="N65" s="31">
        <f t="shared" si="3"/>
        <v>31565.599999999999</v>
      </c>
    </row>
    <row r="66" spans="1:14" s="65" customFormat="1" ht="33.75" customHeight="1" thickBot="1" x14ac:dyDescent="0.3">
      <c r="A66" s="38">
        <v>57</v>
      </c>
      <c r="B66" s="45" t="s">
        <v>101</v>
      </c>
      <c r="C66" s="45" t="s">
        <v>15</v>
      </c>
      <c r="D66" s="45" t="s">
        <v>28</v>
      </c>
      <c r="E66" s="39" t="s">
        <v>26</v>
      </c>
      <c r="F66" s="41" t="s">
        <v>20</v>
      </c>
      <c r="G66" s="41">
        <v>34000</v>
      </c>
      <c r="H66" s="96">
        <f t="shared" si="7"/>
        <v>975.8</v>
      </c>
      <c r="I66" s="96">
        <v>0</v>
      </c>
      <c r="J66" s="96">
        <f t="shared" si="33"/>
        <v>1033.5999999999999</v>
      </c>
      <c r="K66" s="96">
        <v>325</v>
      </c>
      <c r="L66" s="103">
        <f t="shared" si="16"/>
        <v>2334.3999999999996</v>
      </c>
      <c r="M66" s="104"/>
      <c r="N66" s="31">
        <f t="shared" si="3"/>
        <v>31665.599999999999</v>
      </c>
    </row>
    <row r="67" spans="1:14" s="65" customFormat="1" ht="34.5" customHeight="1" thickBot="1" x14ac:dyDescent="0.3">
      <c r="A67" s="38">
        <v>58</v>
      </c>
      <c r="B67" s="45" t="s">
        <v>151</v>
      </c>
      <c r="C67" s="45" t="s">
        <v>15</v>
      </c>
      <c r="D67" s="45" t="s">
        <v>28</v>
      </c>
      <c r="E67" s="39" t="s">
        <v>26</v>
      </c>
      <c r="F67" s="41" t="s">
        <v>20</v>
      </c>
      <c r="G67" s="41">
        <v>34000</v>
      </c>
      <c r="H67" s="96">
        <f t="shared" si="7"/>
        <v>975.8</v>
      </c>
      <c r="I67" s="96">
        <v>0</v>
      </c>
      <c r="J67" s="96">
        <f t="shared" si="33"/>
        <v>1033.5999999999999</v>
      </c>
      <c r="K67" s="96">
        <v>425</v>
      </c>
      <c r="L67" s="103">
        <f t="shared" si="16"/>
        <v>2434.3999999999996</v>
      </c>
      <c r="M67" s="104"/>
      <c r="N67" s="31">
        <f t="shared" si="3"/>
        <v>31565.599999999999</v>
      </c>
    </row>
    <row r="68" spans="1:14" s="97" customFormat="1" ht="33" customHeight="1" thickBot="1" x14ac:dyDescent="0.3">
      <c r="A68" s="38">
        <v>59</v>
      </c>
      <c r="B68" s="45" t="s">
        <v>187</v>
      </c>
      <c r="C68" s="45" t="s">
        <v>15</v>
      </c>
      <c r="D68" s="45" t="s">
        <v>28</v>
      </c>
      <c r="E68" s="39" t="s">
        <v>26</v>
      </c>
      <c r="F68" s="41" t="s">
        <v>20</v>
      </c>
      <c r="G68" s="41">
        <v>34000</v>
      </c>
      <c r="H68" s="96">
        <f t="shared" si="7"/>
        <v>975.8</v>
      </c>
      <c r="I68" s="96">
        <v>0</v>
      </c>
      <c r="J68" s="96">
        <f t="shared" si="33"/>
        <v>1033.5999999999999</v>
      </c>
      <c r="K68" s="96">
        <v>8264.11</v>
      </c>
      <c r="L68" s="103">
        <f t="shared" si="16"/>
        <v>10273.51</v>
      </c>
      <c r="M68" s="104"/>
      <c r="N68" s="31">
        <f t="shared" si="3"/>
        <v>23726.489999999998</v>
      </c>
    </row>
    <row r="69" spans="1:14" s="65" customFormat="1" ht="33" customHeight="1" thickBot="1" x14ac:dyDescent="0.3">
      <c r="A69" s="38">
        <v>60</v>
      </c>
      <c r="B69" s="40" t="s">
        <v>24</v>
      </c>
      <c r="C69" s="40" t="s">
        <v>15</v>
      </c>
      <c r="D69" s="40" t="s">
        <v>25</v>
      </c>
      <c r="E69" s="39" t="s">
        <v>26</v>
      </c>
      <c r="F69" s="41" t="s">
        <v>20</v>
      </c>
      <c r="G69" s="41">
        <v>36000</v>
      </c>
      <c r="H69" s="96">
        <f t="shared" ref="H69:H75" si="36">G69*0.0287</f>
        <v>1033.2</v>
      </c>
      <c r="I69" s="96">
        <v>0</v>
      </c>
      <c r="J69" s="96">
        <f t="shared" ref="J69:J72" si="37">G69*3.04%</f>
        <v>1094.4000000000001</v>
      </c>
      <c r="K69" s="96">
        <v>425</v>
      </c>
      <c r="L69" s="103">
        <f t="shared" si="16"/>
        <v>2552.6000000000004</v>
      </c>
      <c r="M69" s="104"/>
      <c r="N69" s="31">
        <f t="shared" si="3"/>
        <v>33447.4</v>
      </c>
    </row>
    <row r="70" spans="1:14" s="65" customFormat="1" ht="40.5" customHeight="1" thickBot="1" x14ac:dyDescent="0.3">
      <c r="A70" s="38">
        <v>61</v>
      </c>
      <c r="B70" s="40" t="s">
        <v>89</v>
      </c>
      <c r="C70" s="40" t="s">
        <v>103</v>
      </c>
      <c r="D70" s="40" t="s">
        <v>188</v>
      </c>
      <c r="E70" s="40" t="s">
        <v>12</v>
      </c>
      <c r="F70" s="41" t="s">
        <v>13</v>
      </c>
      <c r="G70" s="41">
        <v>115000</v>
      </c>
      <c r="H70" s="96">
        <f t="shared" si="36"/>
        <v>3300.5</v>
      </c>
      <c r="I70" s="96">
        <v>14776.01</v>
      </c>
      <c r="J70" s="96">
        <f t="shared" si="37"/>
        <v>3496</v>
      </c>
      <c r="K70" s="96">
        <v>3855.92</v>
      </c>
      <c r="L70" s="103">
        <f t="shared" si="16"/>
        <v>25428.43</v>
      </c>
      <c r="M70" s="104"/>
      <c r="N70" s="31">
        <f t="shared" ref="N70" si="38">G70-L70</f>
        <v>89571.57</v>
      </c>
    </row>
    <row r="71" spans="1:14" s="65" customFormat="1" ht="40.5" customHeight="1" thickBot="1" x14ac:dyDescent="0.3">
      <c r="A71" s="46">
        <v>62</v>
      </c>
      <c r="B71" s="40" t="s">
        <v>91</v>
      </c>
      <c r="C71" s="40" t="s">
        <v>103</v>
      </c>
      <c r="D71" s="40" t="s">
        <v>189</v>
      </c>
      <c r="E71" s="40" t="s">
        <v>12</v>
      </c>
      <c r="F71" s="41" t="s">
        <v>13</v>
      </c>
      <c r="G71" s="41">
        <v>55000</v>
      </c>
      <c r="H71" s="96">
        <f t="shared" ref="H71" si="39">G71*0.0287</f>
        <v>1578.5</v>
      </c>
      <c r="I71" s="96">
        <v>2302.36</v>
      </c>
      <c r="J71" s="96">
        <v>1672</v>
      </c>
      <c r="K71" s="96">
        <v>2140.46</v>
      </c>
      <c r="L71" s="103">
        <f t="shared" si="16"/>
        <v>7693.3200000000006</v>
      </c>
      <c r="M71" s="104"/>
      <c r="N71" s="31">
        <f t="shared" si="3"/>
        <v>47306.68</v>
      </c>
    </row>
    <row r="72" spans="1:14" s="65" customFormat="1" ht="38.25" customHeight="1" x14ac:dyDescent="0.25">
      <c r="A72" s="46">
        <v>63</v>
      </c>
      <c r="B72" s="40" t="s">
        <v>90</v>
      </c>
      <c r="C72" s="40" t="s">
        <v>103</v>
      </c>
      <c r="D72" s="40" t="s">
        <v>81</v>
      </c>
      <c r="E72" s="40" t="s">
        <v>26</v>
      </c>
      <c r="F72" s="41" t="s">
        <v>13</v>
      </c>
      <c r="G72" s="41">
        <v>34000</v>
      </c>
      <c r="H72" s="96">
        <f t="shared" si="36"/>
        <v>975.8</v>
      </c>
      <c r="I72" s="96">
        <v>0</v>
      </c>
      <c r="J72" s="96">
        <f t="shared" si="37"/>
        <v>1033.5999999999999</v>
      </c>
      <c r="K72" s="96">
        <v>1151.5</v>
      </c>
      <c r="L72" s="103">
        <f t="shared" si="16"/>
        <v>3160.8999999999996</v>
      </c>
      <c r="M72" s="104"/>
      <c r="N72" s="31">
        <f t="shared" si="3"/>
        <v>30839.1</v>
      </c>
    </row>
    <row r="73" spans="1:14" s="65" customFormat="1" ht="30" customHeight="1" x14ac:dyDescent="0.25">
      <c r="A73" s="39">
        <v>64</v>
      </c>
      <c r="B73" s="47" t="s">
        <v>93</v>
      </c>
      <c r="C73" s="40" t="s">
        <v>103</v>
      </c>
      <c r="D73" s="40" t="s">
        <v>92</v>
      </c>
      <c r="E73" s="40" t="s">
        <v>26</v>
      </c>
      <c r="F73" s="41" t="s">
        <v>20</v>
      </c>
      <c r="G73" s="41">
        <v>34000</v>
      </c>
      <c r="H73" s="96">
        <f t="shared" si="36"/>
        <v>975.8</v>
      </c>
      <c r="I73" s="96">
        <v>0</v>
      </c>
      <c r="J73" s="96">
        <v>1033.5999999999999</v>
      </c>
      <c r="K73" s="96">
        <v>325</v>
      </c>
      <c r="L73" s="103">
        <f t="shared" si="16"/>
        <v>2334.3999999999996</v>
      </c>
      <c r="M73" s="104"/>
      <c r="N73" s="31">
        <f t="shared" si="3"/>
        <v>31665.599999999999</v>
      </c>
    </row>
    <row r="74" spans="1:14" s="32" customFormat="1" ht="30" customHeight="1" x14ac:dyDescent="0.25">
      <c r="A74" s="56">
        <v>65</v>
      </c>
      <c r="B74" s="57" t="s">
        <v>198</v>
      </c>
      <c r="C74" s="20" t="s">
        <v>103</v>
      </c>
      <c r="D74" s="20" t="s">
        <v>92</v>
      </c>
      <c r="E74" s="20" t="s">
        <v>26</v>
      </c>
      <c r="F74" s="4" t="s">
        <v>13</v>
      </c>
      <c r="G74" s="4">
        <v>34000</v>
      </c>
      <c r="H74" s="96">
        <f t="shared" ref="H74" si="40">G74*0.0287</f>
        <v>975.8</v>
      </c>
      <c r="I74" s="96">
        <v>0</v>
      </c>
      <c r="J74" s="96">
        <v>1033.5999999999999</v>
      </c>
      <c r="K74" s="96">
        <v>325</v>
      </c>
      <c r="L74" s="103">
        <f t="shared" ref="L74" si="41">H74+I74+J74+K74</f>
        <v>2334.3999999999996</v>
      </c>
      <c r="M74" s="104"/>
      <c r="N74" s="31">
        <f t="shared" ref="N74" si="42">G74-L74</f>
        <v>31665.599999999999</v>
      </c>
    </row>
    <row r="75" spans="1:14" s="65" customFormat="1" ht="31.5" customHeight="1" x14ac:dyDescent="0.25">
      <c r="A75" s="39">
        <v>66</v>
      </c>
      <c r="B75" s="47" t="s">
        <v>190</v>
      </c>
      <c r="C75" s="40" t="s">
        <v>103</v>
      </c>
      <c r="D75" s="40" t="s">
        <v>92</v>
      </c>
      <c r="E75" s="40" t="s">
        <v>26</v>
      </c>
      <c r="F75" s="41" t="s">
        <v>13</v>
      </c>
      <c r="G75" s="41">
        <v>34000</v>
      </c>
      <c r="H75" s="96">
        <f t="shared" si="36"/>
        <v>975.8</v>
      </c>
      <c r="I75" s="96">
        <v>0</v>
      </c>
      <c r="J75" s="96">
        <v>1033.5999999999999</v>
      </c>
      <c r="K75" s="96">
        <v>425</v>
      </c>
      <c r="L75" s="103">
        <f t="shared" si="16"/>
        <v>2434.3999999999996</v>
      </c>
      <c r="M75" s="104"/>
      <c r="N75" s="31">
        <f t="shared" si="3"/>
        <v>31565.599999999999</v>
      </c>
    </row>
    <row r="76" spans="1:14" s="65" customFormat="1" ht="38.1" customHeight="1" thickBot="1" x14ac:dyDescent="0.3">
      <c r="A76" s="48">
        <v>67</v>
      </c>
      <c r="B76" s="40" t="s">
        <v>191</v>
      </c>
      <c r="C76" s="40" t="s">
        <v>16</v>
      </c>
      <c r="D76" s="40" t="s">
        <v>192</v>
      </c>
      <c r="E76" s="40" t="s">
        <v>12</v>
      </c>
      <c r="F76" s="41" t="s">
        <v>13</v>
      </c>
      <c r="G76" s="41">
        <v>115000</v>
      </c>
      <c r="H76" s="96">
        <f t="shared" ref="H76:H81" si="43">G76*0.0287</f>
        <v>3300.5</v>
      </c>
      <c r="I76" s="96">
        <v>15633.74</v>
      </c>
      <c r="J76" s="96">
        <f t="shared" ref="J76:J77" si="44">G76*3.04%</f>
        <v>3496</v>
      </c>
      <c r="K76" s="96">
        <v>1151.5</v>
      </c>
      <c r="L76" s="103">
        <f t="shared" si="16"/>
        <v>23581.739999999998</v>
      </c>
      <c r="M76" s="104"/>
      <c r="N76" s="31">
        <f t="shared" si="3"/>
        <v>91418.260000000009</v>
      </c>
    </row>
    <row r="77" spans="1:14" s="65" customFormat="1" ht="30" customHeight="1" thickBot="1" x14ac:dyDescent="0.3">
      <c r="A77" s="38">
        <v>68</v>
      </c>
      <c r="B77" s="40" t="s">
        <v>193</v>
      </c>
      <c r="C77" s="40" t="s">
        <v>16</v>
      </c>
      <c r="D77" s="40" t="s">
        <v>194</v>
      </c>
      <c r="E77" s="40" t="s">
        <v>21</v>
      </c>
      <c r="F77" s="41" t="s">
        <v>13</v>
      </c>
      <c r="G77" s="41">
        <v>45000</v>
      </c>
      <c r="H77" s="96">
        <f t="shared" si="43"/>
        <v>1291.5</v>
      </c>
      <c r="I77" s="96">
        <v>1148.33</v>
      </c>
      <c r="J77" s="96">
        <f t="shared" si="44"/>
        <v>1368</v>
      </c>
      <c r="K77" s="96">
        <v>325</v>
      </c>
      <c r="L77" s="103">
        <f t="shared" si="16"/>
        <v>4132.83</v>
      </c>
      <c r="M77" s="104"/>
      <c r="N77" s="31">
        <f t="shared" si="3"/>
        <v>40867.17</v>
      </c>
    </row>
    <row r="78" spans="1:14" s="65" customFormat="1" ht="38.1" customHeight="1" thickBot="1" x14ac:dyDescent="0.3">
      <c r="A78" s="38">
        <v>69</v>
      </c>
      <c r="B78" s="40" t="s">
        <v>35</v>
      </c>
      <c r="C78" s="40" t="s">
        <v>33</v>
      </c>
      <c r="D78" s="40" t="s">
        <v>199</v>
      </c>
      <c r="E78" s="40" t="s">
        <v>12</v>
      </c>
      <c r="F78" s="41" t="s">
        <v>20</v>
      </c>
      <c r="G78" s="41">
        <v>115000</v>
      </c>
      <c r="H78" s="96">
        <f t="shared" si="43"/>
        <v>3300.5</v>
      </c>
      <c r="I78" s="96">
        <v>14776.01</v>
      </c>
      <c r="J78" s="96">
        <v>3496</v>
      </c>
      <c r="K78" s="96">
        <v>3755.92</v>
      </c>
      <c r="L78" s="103">
        <f t="shared" si="16"/>
        <v>25328.43</v>
      </c>
      <c r="M78" s="104"/>
      <c r="N78" s="31">
        <f t="shared" si="3"/>
        <v>89671.57</v>
      </c>
    </row>
    <row r="79" spans="1:14" s="65" customFormat="1" ht="40.5" customHeight="1" thickBot="1" x14ac:dyDescent="0.3">
      <c r="A79" s="38">
        <v>70</v>
      </c>
      <c r="B79" s="40" t="s">
        <v>36</v>
      </c>
      <c r="C79" s="40" t="s">
        <v>33</v>
      </c>
      <c r="D79" s="40" t="s">
        <v>37</v>
      </c>
      <c r="E79" s="40" t="s">
        <v>19</v>
      </c>
      <c r="F79" s="41" t="s">
        <v>20</v>
      </c>
      <c r="G79" s="41">
        <v>45000</v>
      </c>
      <c r="H79" s="96">
        <f t="shared" ref="H79" si="45">G79*0.0287</f>
        <v>1291.5</v>
      </c>
      <c r="I79" s="96">
        <v>1148.33</v>
      </c>
      <c r="J79" s="96">
        <f t="shared" ref="J79" si="46">G79*3.04%</f>
        <v>1368</v>
      </c>
      <c r="K79" s="96">
        <v>1315</v>
      </c>
      <c r="L79" s="103">
        <f t="shared" si="16"/>
        <v>5122.83</v>
      </c>
      <c r="M79" s="104"/>
      <c r="N79" s="31">
        <f t="shared" si="3"/>
        <v>39877.17</v>
      </c>
    </row>
    <row r="80" spans="1:14" s="65" customFormat="1" ht="38.1" customHeight="1" thickBot="1" x14ac:dyDescent="0.3">
      <c r="A80" s="38">
        <v>71</v>
      </c>
      <c r="B80" s="40" t="s">
        <v>38</v>
      </c>
      <c r="C80" s="40" t="s">
        <v>33</v>
      </c>
      <c r="D80" s="40" t="s">
        <v>39</v>
      </c>
      <c r="E80" s="39" t="s">
        <v>26</v>
      </c>
      <c r="F80" s="41" t="s">
        <v>20</v>
      </c>
      <c r="G80" s="41">
        <v>40000</v>
      </c>
      <c r="H80" s="96">
        <f t="shared" si="43"/>
        <v>1148</v>
      </c>
      <c r="I80" s="96">
        <v>185.33</v>
      </c>
      <c r="J80" s="96">
        <f t="shared" ref="J80:J81" si="47">G80*3.04%</f>
        <v>1216</v>
      </c>
      <c r="K80" s="96">
        <v>2220.46</v>
      </c>
      <c r="L80" s="103">
        <f t="shared" si="16"/>
        <v>4769.79</v>
      </c>
      <c r="M80" s="104"/>
      <c r="N80" s="31">
        <f t="shared" si="3"/>
        <v>35230.21</v>
      </c>
    </row>
    <row r="81" spans="1:14" s="65" customFormat="1" ht="42.75" customHeight="1" thickBot="1" x14ac:dyDescent="0.3">
      <c r="A81" s="38">
        <v>72</v>
      </c>
      <c r="B81" s="39" t="s">
        <v>32</v>
      </c>
      <c r="C81" s="40" t="s">
        <v>33</v>
      </c>
      <c r="D81" s="39" t="s">
        <v>34</v>
      </c>
      <c r="E81" s="39" t="s">
        <v>26</v>
      </c>
      <c r="F81" s="41" t="s">
        <v>20</v>
      </c>
      <c r="G81" s="41">
        <v>31000</v>
      </c>
      <c r="H81" s="96">
        <f t="shared" si="43"/>
        <v>889.7</v>
      </c>
      <c r="I81" s="96">
        <v>0</v>
      </c>
      <c r="J81" s="96">
        <f t="shared" si="47"/>
        <v>942.4</v>
      </c>
      <c r="K81" s="96">
        <v>425</v>
      </c>
      <c r="L81" s="103">
        <f t="shared" si="16"/>
        <v>2257.1</v>
      </c>
      <c r="M81" s="104"/>
      <c r="N81" s="31">
        <f t="shared" si="3"/>
        <v>28742.9</v>
      </c>
    </row>
    <row r="82" spans="1:14" s="65" customFormat="1" ht="44.25" customHeight="1" thickBot="1" x14ac:dyDescent="0.3">
      <c r="A82" s="38">
        <v>73</v>
      </c>
      <c r="B82" s="40" t="s">
        <v>10</v>
      </c>
      <c r="C82" s="40" t="s">
        <v>11</v>
      </c>
      <c r="D82" s="40" t="s">
        <v>158</v>
      </c>
      <c r="E82" s="40" t="s">
        <v>12</v>
      </c>
      <c r="F82" s="41" t="s">
        <v>13</v>
      </c>
      <c r="G82" s="41">
        <v>115000</v>
      </c>
      <c r="H82" s="96">
        <f>G82*0.0287</f>
        <v>3300.5</v>
      </c>
      <c r="I82" s="96">
        <v>15204.88</v>
      </c>
      <c r="J82" s="96">
        <f>G82*3.04%</f>
        <v>3496</v>
      </c>
      <c r="K82" s="96">
        <v>2140.46</v>
      </c>
      <c r="L82" s="103">
        <f t="shared" si="16"/>
        <v>24141.839999999997</v>
      </c>
      <c r="M82" s="104"/>
      <c r="N82" s="31">
        <f t="shared" si="3"/>
        <v>90858.16</v>
      </c>
    </row>
    <row r="83" spans="1:14" s="65" customFormat="1" ht="33.75" customHeight="1" thickBot="1" x14ac:dyDescent="0.3">
      <c r="A83" s="38">
        <v>74</v>
      </c>
      <c r="B83" s="40" t="s">
        <v>29</v>
      </c>
      <c r="C83" s="40" t="s">
        <v>11</v>
      </c>
      <c r="D83" s="40" t="s">
        <v>195</v>
      </c>
      <c r="E83" s="40" t="s">
        <v>12</v>
      </c>
      <c r="F83" s="41" t="s">
        <v>20</v>
      </c>
      <c r="G83" s="41">
        <v>70000</v>
      </c>
      <c r="H83" s="96">
        <f t="shared" ref="H83" si="48">G83*0.0287</f>
        <v>2009</v>
      </c>
      <c r="I83" s="96">
        <v>5368.48</v>
      </c>
      <c r="J83" s="96">
        <f t="shared" ref="J83" si="49">G83*3.04%</f>
        <v>2128</v>
      </c>
      <c r="K83" s="96">
        <v>325</v>
      </c>
      <c r="L83" s="103">
        <f t="shared" si="16"/>
        <v>9830.48</v>
      </c>
      <c r="M83" s="104"/>
      <c r="N83" s="31">
        <f t="shared" si="3"/>
        <v>60169.520000000004</v>
      </c>
    </row>
    <row r="84" spans="1:14" s="65" customFormat="1" ht="32.25" customHeight="1" thickBot="1" x14ac:dyDescent="0.3">
      <c r="A84" s="38">
        <v>75</v>
      </c>
      <c r="B84" s="40" t="s">
        <v>17</v>
      </c>
      <c r="C84" s="40" t="s">
        <v>11</v>
      </c>
      <c r="D84" s="40" t="s">
        <v>196</v>
      </c>
      <c r="E84" s="40" t="s">
        <v>12</v>
      </c>
      <c r="F84" s="41" t="s">
        <v>13</v>
      </c>
      <c r="G84" s="41">
        <v>45000</v>
      </c>
      <c r="H84" s="96">
        <f>G84*0.0287</f>
        <v>1291.5</v>
      </c>
      <c r="I84" s="96">
        <v>891.01</v>
      </c>
      <c r="J84" s="96">
        <f>G84*3.04%</f>
        <v>1368</v>
      </c>
      <c r="K84" s="96">
        <v>2040.46</v>
      </c>
      <c r="L84" s="103">
        <f t="shared" si="16"/>
        <v>5590.97</v>
      </c>
      <c r="M84" s="104"/>
      <c r="N84" s="31">
        <f t="shared" si="3"/>
        <v>39409.03</v>
      </c>
    </row>
    <row r="85" spans="1:14" s="65" customFormat="1" ht="31.5" customHeight="1" thickBot="1" x14ac:dyDescent="0.3">
      <c r="A85" s="38">
        <v>76</v>
      </c>
      <c r="B85" s="39" t="s">
        <v>197</v>
      </c>
      <c r="C85" s="40" t="s">
        <v>106</v>
      </c>
      <c r="D85" s="39" t="s">
        <v>107</v>
      </c>
      <c r="E85" s="40" t="s">
        <v>12</v>
      </c>
      <c r="F85" s="41" t="s">
        <v>13</v>
      </c>
      <c r="G85" s="41">
        <v>95000</v>
      </c>
      <c r="H85" s="96">
        <f>G85*0.0287</f>
        <v>2726.5</v>
      </c>
      <c r="I85" s="96">
        <v>10929.24</v>
      </c>
      <c r="J85" s="96">
        <f>G85*3.04%</f>
        <v>2888</v>
      </c>
      <c r="K85" s="96">
        <v>1051.5</v>
      </c>
      <c r="L85" s="103">
        <f t="shared" si="16"/>
        <v>17595.239999999998</v>
      </c>
      <c r="M85" s="104"/>
      <c r="N85" s="31">
        <f t="shared" si="3"/>
        <v>77404.760000000009</v>
      </c>
    </row>
    <row r="86" spans="1:14" s="51" customFormat="1" ht="29.25" customHeight="1" x14ac:dyDescent="0.25">
      <c r="A86" s="49"/>
      <c r="B86" s="100" t="s">
        <v>94</v>
      </c>
      <c r="C86" s="101"/>
      <c r="D86" s="101"/>
      <c r="E86" s="101"/>
      <c r="F86" s="102"/>
      <c r="G86" s="50">
        <f>SUM(G13:G85)</f>
        <v>3567000</v>
      </c>
      <c r="H86" s="52">
        <f>SUM(H13:H85)</f>
        <v>102372.89999999997</v>
      </c>
      <c r="I86" s="31">
        <f>SUM(I13:I85)</f>
        <v>238698.87999999995</v>
      </c>
      <c r="J86" s="31">
        <f>SUM(J13:J85)</f>
        <v>108436.80000000006</v>
      </c>
      <c r="K86" s="31">
        <f>SUM(K13:K85)</f>
        <v>113803.00000000003</v>
      </c>
      <c r="L86" s="103">
        <f t="shared" si="16"/>
        <v>563311.57999999996</v>
      </c>
      <c r="M86" s="104"/>
      <c r="N86" s="31">
        <f t="shared" si="3"/>
        <v>3003688.42</v>
      </c>
    </row>
    <row r="87" spans="1:14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91" spans="1:14" ht="20.25" x14ac:dyDescent="0.25">
      <c r="E91" s="19"/>
      <c r="H91" s="8"/>
    </row>
    <row r="92" spans="1:14" ht="18" x14ac:dyDescent="0.25">
      <c r="H92" s="10" t="s">
        <v>60</v>
      </c>
    </row>
    <row r="93" spans="1:14" ht="18" x14ac:dyDescent="0.25">
      <c r="H93" s="11" t="s">
        <v>61</v>
      </c>
    </row>
  </sheetData>
  <autoFilter ref="A12:N86">
    <filterColumn colId="11" showButton="0"/>
  </autoFilter>
  <mergeCells count="80">
    <mergeCell ref="L85:M85"/>
    <mergeCell ref="L84:M84"/>
    <mergeCell ref="L72:M72"/>
    <mergeCell ref="L73:M73"/>
    <mergeCell ref="L75:M75"/>
    <mergeCell ref="L80:M80"/>
    <mergeCell ref="L83:M83"/>
    <mergeCell ref="L82:M82"/>
    <mergeCell ref="L74:M74"/>
    <mergeCell ref="L77:M77"/>
    <mergeCell ref="L78:M78"/>
    <mergeCell ref="L81:M81"/>
    <mergeCell ref="L79:M79"/>
    <mergeCell ref="L61:M61"/>
    <mergeCell ref="L63:M63"/>
    <mergeCell ref="L64:M64"/>
    <mergeCell ref="L62:M62"/>
    <mergeCell ref="L13:M13"/>
    <mergeCell ref="L17:M17"/>
    <mergeCell ref="L18:M18"/>
    <mergeCell ref="L19:M19"/>
    <mergeCell ref="L24:M24"/>
    <mergeCell ref="L53:M53"/>
    <mergeCell ref="L54:M54"/>
    <mergeCell ref="L58:M58"/>
    <mergeCell ref="L76:M76"/>
    <mergeCell ref="L70:M70"/>
    <mergeCell ref="L55:M55"/>
    <mergeCell ref="L56:M56"/>
    <mergeCell ref="L57:M57"/>
    <mergeCell ref="L65:M65"/>
    <mergeCell ref="L66:M66"/>
    <mergeCell ref="L71:M71"/>
    <mergeCell ref="L67:M67"/>
    <mergeCell ref="L68:M68"/>
    <mergeCell ref="L69:M69"/>
    <mergeCell ref="L59:M59"/>
    <mergeCell ref="L60:M60"/>
    <mergeCell ref="L41:M41"/>
    <mergeCell ref="L42:M42"/>
    <mergeCell ref="L43:M43"/>
    <mergeCell ref="L44:M44"/>
    <mergeCell ref="L52:M52"/>
    <mergeCell ref="L50:M50"/>
    <mergeCell ref="L51:M51"/>
    <mergeCell ref="L38:M38"/>
    <mergeCell ref="L22:M22"/>
    <mergeCell ref="L27:M27"/>
    <mergeCell ref="L28:M28"/>
    <mergeCell ref="L25:M25"/>
    <mergeCell ref="L29:M29"/>
    <mergeCell ref="L30:M30"/>
    <mergeCell ref="L32:M32"/>
    <mergeCell ref="L45:M45"/>
    <mergeCell ref="L46:M46"/>
    <mergeCell ref="L47:M47"/>
    <mergeCell ref="L48:M48"/>
    <mergeCell ref="L49:M49"/>
    <mergeCell ref="L40:M40"/>
    <mergeCell ref="A6:N6"/>
    <mergeCell ref="A7:N7"/>
    <mergeCell ref="A9:N9"/>
    <mergeCell ref="A10:N10"/>
    <mergeCell ref="L12:M12"/>
    <mergeCell ref="B86:F86"/>
    <mergeCell ref="L86:M86"/>
    <mergeCell ref="L14:M14"/>
    <mergeCell ref="L15:M15"/>
    <mergeCell ref="L16:M16"/>
    <mergeCell ref="L20:M20"/>
    <mergeCell ref="L39:M39"/>
    <mergeCell ref="L21:M21"/>
    <mergeCell ref="L23:M23"/>
    <mergeCell ref="L26:M26"/>
    <mergeCell ref="L34:M34"/>
    <mergeCell ref="L35:M35"/>
    <mergeCell ref="L36:M36"/>
    <mergeCell ref="L37:M37"/>
    <mergeCell ref="L31:M31"/>
    <mergeCell ref="L33:M33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zoomScaleSheetLayoutView="64" workbookViewId="0">
      <selection activeCell="E11" sqref="E11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60"/>
      <c r="B5" s="60"/>
      <c r="C5" s="60"/>
      <c r="D5" s="60"/>
      <c r="E5" s="60"/>
      <c r="F5" s="60"/>
      <c r="G5" s="60"/>
      <c r="H5" s="60"/>
      <c r="I5" s="60"/>
      <c r="J5" s="61"/>
      <c r="K5" s="62"/>
      <c r="L5" s="60"/>
      <c r="M5" s="60"/>
      <c r="N5" s="60"/>
      <c r="O5" s="60"/>
      <c r="P5" s="60"/>
    </row>
    <row r="6" spans="1:1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9.5" x14ac:dyDescent="0.25">
      <c r="A8" s="105" t="s">
        <v>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ht="19.5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ht="24.75" customHeight="1" x14ac:dyDescent="0.25">
      <c r="A10" s="3"/>
      <c r="B10" s="3"/>
      <c r="C10" s="3"/>
      <c r="D10" s="3"/>
      <c r="E10" s="35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6" t="s">
        <v>213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</row>
    <row r="14" spans="1:16" s="32" customFormat="1" ht="37.5" customHeight="1" x14ac:dyDescent="0.25">
      <c r="A14" s="66" t="s">
        <v>95</v>
      </c>
      <c r="B14" s="25" t="s">
        <v>3</v>
      </c>
      <c r="C14" s="25" t="s">
        <v>6</v>
      </c>
      <c r="D14" s="25" t="s">
        <v>7</v>
      </c>
      <c r="E14" s="25" t="s">
        <v>8</v>
      </c>
      <c r="F14" s="24" t="s">
        <v>9</v>
      </c>
      <c r="G14" s="24" t="s">
        <v>111</v>
      </c>
      <c r="H14" s="24" t="s">
        <v>112</v>
      </c>
      <c r="I14" s="24" t="s">
        <v>4</v>
      </c>
      <c r="J14" s="66" t="s">
        <v>96</v>
      </c>
      <c r="K14" s="66" t="s">
        <v>97</v>
      </c>
      <c r="L14" s="66" t="s">
        <v>98</v>
      </c>
      <c r="M14" s="66" t="s">
        <v>99</v>
      </c>
      <c r="N14" s="114" t="s">
        <v>100</v>
      </c>
      <c r="O14" s="114"/>
      <c r="P14" s="66" t="s">
        <v>5</v>
      </c>
    </row>
    <row r="15" spans="1:16" s="32" customFormat="1" ht="48" customHeight="1" x14ac:dyDescent="0.25">
      <c r="A15" s="34">
        <v>1</v>
      </c>
      <c r="B15" s="17" t="s">
        <v>126</v>
      </c>
      <c r="C15" s="7" t="s">
        <v>49</v>
      </c>
      <c r="D15" s="7" t="s">
        <v>163</v>
      </c>
      <c r="E15" s="7" t="s">
        <v>115</v>
      </c>
      <c r="F15" s="4" t="s">
        <v>20</v>
      </c>
      <c r="G15" s="18">
        <v>45200</v>
      </c>
      <c r="H15" s="18">
        <v>45597</v>
      </c>
      <c r="I15" s="29">
        <v>40000</v>
      </c>
      <c r="J15" s="67">
        <f t="shared" ref="J15:J24" si="0">I15*0.0287</f>
        <v>1148</v>
      </c>
      <c r="K15" s="67">
        <v>442.65</v>
      </c>
      <c r="L15" s="67">
        <f t="shared" ref="L15:L24" si="1">I15*3.04%</f>
        <v>1216</v>
      </c>
      <c r="M15" s="67">
        <v>325</v>
      </c>
      <c r="N15" s="111">
        <f t="shared" ref="N15:N24" si="2">J15+K15+L15+M15</f>
        <v>3131.65</v>
      </c>
      <c r="O15" s="111"/>
      <c r="P15" s="31">
        <f t="shared" ref="P15:P24" si="3">I15-N15</f>
        <v>36868.35</v>
      </c>
    </row>
    <row r="16" spans="1:16" s="32" customFormat="1" ht="48" customHeight="1" x14ac:dyDescent="0.25">
      <c r="A16" s="34">
        <v>2</v>
      </c>
      <c r="B16" s="17" t="s">
        <v>154</v>
      </c>
      <c r="C16" s="7" t="s">
        <v>160</v>
      </c>
      <c r="D16" s="7" t="s">
        <v>165</v>
      </c>
      <c r="E16" s="7" t="s">
        <v>115</v>
      </c>
      <c r="F16" s="4" t="s">
        <v>20</v>
      </c>
      <c r="G16" s="18">
        <v>45413</v>
      </c>
      <c r="H16" s="18">
        <v>45597</v>
      </c>
      <c r="I16" s="29">
        <v>95000</v>
      </c>
      <c r="J16" s="67">
        <f>I16*0.0287</f>
        <v>2726.5</v>
      </c>
      <c r="K16" s="67">
        <v>10929.24</v>
      </c>
      <c r="L16" s="67">
        <f>I16*3.04%</f>
        <v>2888</v>
      </c>
      <c r="M16" s="67">
        <v>425</v>
      </c>
      <c r="N16" s="103">
        <f>J16+K16+L16+M16</f>
        <v>16968.739999999998</v>
      </c>
      <c r="O16" s="104"/>
      <c r="P16" s="31">
        <f>I16-N16</f>
        <v>78031.260000000009</v>
      </c>
    </row>
    <row r="17" spans="1:16" s="32" customFormat="1" ht="45.75" customHeight="1" x14ac:dyDescent="0.25">
      <c r="A17" s="34">
        <v>3</v>
      </c>
      <c r="B17" s="17" t="s">
        <v>116</v>
      </c>
      <c r="C17" s="7" t="s">
        <v>102</v>
      </c>
      <c r="D17" s="7" t="s">
        <v>114</v>
      </c>
      <c r="E17" s="7" t="s">
        <v>115</v>
      </c>
      <c r="F17" s="4" t="s">
        <v>13</v>
      </c>
      <c r="G17" s="18">
        <v>45200</v>
      </c>
      <c r="H17" s="18">
        <v>45597</v>
      </c>
      <c r="I17" s="29">
        <v>45000</v>
      </c>
      <c r="J17" s="67">
        <f t="shared" si="0"/>
        <v>1291.5</v>
      </c>
      <c r="K17" s="67">
        <v>1148.33</v>
      </c>
      <c r="L17" s="67">
        <f t="shared" si="1"/>
        <v>1368</v>
      </c>
      <c r="M17" s="67">
        <v>325</v>
      </c>
      <c r="N17" s="111">
        <f t="shared" si="2"/>
        <v>4132.83</v>
      </c>
      <c r="O17" s="111"/>
      <c r="P17" s="31">
        <f t="shared" si="3"/>
        <v>40867.17</v>
      </c>
    </row>
    <row r="18" spans="1:16" s="32" customFormat="1" ht="43.5" customHeight="1" x14ac:dyDescent="0.25">
      <c r="A18" s="34">
        <v>4</v>
      </c>
      <c r="B18" s="17" t="s">
        <v>113</v>
      </c>
      <c r="C18" s="7" t="s">
        <v>102</v>
      </c>
      <c r="D18" s="7" t="s">
        <v>114</v>
      </c>
      <c r="E18" s="7" t="s">
        <v>115</v>
      </c>
      <c r="F18" s="4" t="s">
        <v>13</v>
      </c>
      <c r="G18" s="18">
        <v>45200</v>
      </c>
      <c r="H18" s="18">
        <v>45597</v>
      </c>
      <c r="I18" s="29">
        <v>38000</v>
      </c>
      <c r="J18" s="67">
        <f t="shared" si="0"/>
        <v>1090.5999999999999</v>
      </c>
      <c r="K18" s="67">
        <v>160.38</v>
      </c>
      <c r="L18" s="67">
        <f t="shared" si="1"/>
        <v>1155.2</v>
      </c>
      <c r="M18" s="67">
        <v>325</v>
      </c>
      <c r="N18" s="103">
        <f t="shared" si="2"/>
        <v>2731.1800000000003</v>
      </c>
      <c r="O18" s="104"/>
      <c r="P18" s="31">
        <f t="shared" si="3"/>
        <v>35268.82</v>
      </c>
    </row>
    <row r="19" spans="1:16" s="32" customFormat="1" ht="54" customHeight="1" x14ac:dyDescent="0.25">
      <c r="A19" s="34">
        <v>5</v>
      </c>
      <c r="B19" s="20" t="s">
        <v>83</v>
      </c>
      <c r="C19" s="7" t="s">
        <v>157</v>
      </c>
      <c r="D19" s="20" t="s">
        <v>206</v>
      </c>
      <c r="E19" s="20" t="s">
        <v>82</v>
      </c>
      <c r="F19" s="26" t="s">
        <v>13</v>
      </c>
      <c r="G19" s="18">
        <v>45200</v>
      </c>
      <c r="H19" s="18">
        <v>45597</v>
      </c>
      <c r="I19" s="29">
        <v>80000</v>
      </c>
      <c r="J19" s="67">
        <f>I19*0.0287</f>
        <v>2296</v>
      </c>
      <c r="K19" s="67">
        <v>6564.09</v>
      </c>
      <c r="L19" s="67">
        <f>I19*3.04%</f>
        <v>2432</v>
      </c>
      <c r="M19" s="67">
        <v>3855.92</v>
      </c>
      <c r="N19" s="111">
        <f>J19+K19+L19+M19</f>
        <v>15148.01</v>
      </c>
      <c r="O19" s="111"/>
      <c r="P19" s="31">
        <f>I19-N19</f>
        <v>64851.99</v>
      </c>
    </row>
    <row r="20" spans="1:16" s="32" customFormat="1" ht="46.5" customHeight="1" x14ac:dyDescent="0.25">
      <c r="A20" s="34">
        <v>6</v>
      </c>
      <c r="B20" s="17" t="s">
        <v>120</v>
      </c>
      <c r="C20" s="7" t="s">
        <v>157</v>
      </c>
      <c r="D20" s="7" t="s">
        <v>121</v>
      </c>
      <c r="E20" s="7" t="s">
        <v>115</v>
      </c>
      <c r="F20" s="4" t="s">
        <v>20</v>
      </c>
      <c r="G20" s="18">
        <v>45200</v>
      </c>
      <c r="H20" s="18">
        <v>45597</v>
      </c>
      <c r="I20" s="29">
        <v>40000</v>
      </c>
      <c r="J20" s="67">
        <f t="shared" si="0"/>
        <v>1148</v>
      </c>
      <c r="K20" s="67">
        <v>442.65</v>
      </c>
      <c r="L20" s="67">
        <f t="shared" si="1"/>
        <v>1216</v>
      </c>
      <c r="M20" s="67">
        <v>325</v>
      </c>
      <c r="N20" s="103">
        <f t="shared" si="2"/>
        <v>3131.65</v>
      </c>
      <c r="O20" s="104"/>
      <c r="P20" s="31">
        <f t="shared" si="3"/>
        <v>36868.35</v>
      </c>
    </row>
    <row r="21" spans="1:16" s="32" customFormat="1" ht="36.75" customHeight="1" x14ac:dyDescent="0.25">
      <c r="A21" s="34">
        <v>7</v>
      </c>
      <c r="B21" s="17" t="s">
        <v>117</v>
      </c>
      <c r="C21" s="7" t="s">
        <v>118</v>
      </c>
      <c r="D21" s="7" t="s">
        <v>119</v>
      </c>
      <c r="E21" s="7" t="s">
        <v>115</v>
      </c>
      <c r="F21" s="4" t="s">
        <v>13</v>
      </c>
      <c r="G21" s="18">
        <v>45200</v>
      </c>
      <c r="H21" s="18">
        <v>45597</v>
      </c>
      <c r="I21" s="29">
        <v>95000</v>
      </c>
      <c r="J21" s="67">
        <f t="shared" si="0"/>
        <v>2726.5</v>
      </c>
      <c r="K21" s="67">
        <v>10929.24</v>
      </c>
      <c r="L21" s="67">
        <f t="shared" si="1"/>
        <v>2888</v>
      </c>
      <c r="M21" s="67">
        <v>325</v>
      </c>
      <c r="N21" s="111">
        <f t="shared" si="2"/>
        <v>16868.739999999998</v>
      </c>
      <c r="O21" s="111"/>
      <c r="P21" s="31">
        <f t="shared" si="3"/>
        <v>78131.260000000009</v>
      </c>
    </row>
    <row r="22" spans="1:16" s="32" customFormat="1" ht="36.75" customHeight="1" x14ac:dyDescent="0.25">
      <c r="A22" s="34">
        <v>8</v>
      </c>
      <c r="B22" s="17" t="s">
        <v>152</v>
      </c>
      <c r="C22" s="7" t="s">
        <v>161</v>
      </c>
      <c r="D22" s="7" t="s">
        <v>153</v>
      </c>
      <c r="E22" s="7" t="s">
        <v>115</v>
      </c>
      <c r="F22" s="4" t="s">
        <v>20</v>
      </c>
      <c r="G22" s="18">
        <v>45200</v>
      </c>
      <c r="H22" s="18">
        <v>45597</v>
      </c>
      <c r="I22" s="29">
        <v>95000</v>
      </c>
      <c r="J22" s="67">
        <f t="shared" si="0"/>
        <v>2726.5</v>
      </c>
      <c r="K22" s="67">
        <v>10929.24</v>
      </c>
      <c r="L22" s="67">
        <f t="shared" si="1"/>
        <v>2888</v>
      </c>
      <c r="M22" s="67">
        <v>325</v>
      </c>
      <c r="N22" s="111">
        <f t="shared" si="2"/>
        <v>16868.739999999998</v>
      </c>
      <c r="O22" s="111"/>
      <c r="P22" s="31">
        <f t="shared" si="3"/>
        <v>78131.260000000009</v>
      </c>
    </row>
    <row r="23" spans="1:16" s="64" customFormat="1" ht="48" customHeight="1" x14ac:dyDescent="0.25">
      <c r="A23" s="34">
        <v>9</v>
      </c>
      <c r="B23" s="17" t="s">
        <v>144</v>
      </c>
      <c r="C23" s="7" t="s">
        <v>162</v>
      </c>
      <c r="D23" s="7" t="s">
        <v>145</v>
      </c>
      <c r="E23" s="7" t="s">
        <v>115</v>
      </c>
      <c r="F23" s="4" t="s">
        <v>13</v>
      </c>
      <c r="G23" s="18">
        <v>45139</v>
      </c>
      <c r="H23" s="18">
        <v>45505</v>
      </c>
      <c r="I23" s="29">
        <v>45000</v>
      </c>
      <c r="J23" s="67">
        <f t="shared" si="0"/>
        <v>1291.5</v>
      </c>
      <c r="K23" s="67">
        <v>1148.33</v>
      </c>
      <c r="L23" s="67">
        <f t="shared" si="1"/>
        <v>1368</v>
      </c>
      <c r="M23" s="67">
        <v>425</v>
      </c>
      <c r="N23" s="111">
        <f t="shared" si="2"/>
        <v>4232.83</v>
      </c>
      <c r="O23" s="111"/>
      <c r="P23" s="31">
        <f t="shared" si="3"/>
        <v>40767.17</v>
      </c>
    </row>
    <row r="24" spans="1:16" s="64" customFormat="1" ht="66" customHeight="1" x14ac:dyDescent="0.25">
      <c r="A24" s="34">
        <v>10</v>
      </c>
      <c r="B24" s="17" t="s">
        <v>128</v>
      </c>
      <c r="C24" s="7" t="s">
        <v>200</v>
      </c>
      <c r="D24" s="7" t="s">
        <v>205</v>
      </c>
      <c r="E24" s="7" t="s">
        <v>115</v>
      </c>
      <c r="F24" s="4" t="s">
        <v>13</v>
      </c>
      <c r="G24" s="18">
        <v>45139</v>
      </c>
      <c r="H24" s="18">
        <v>45505</v>
      </c>
      <c r="I24" s="29">
        <v>40000</v>
      </c>
      <c r="J24" s="67">
        <f t="shared" si="0"/>
        <v>1148</v>
      </c>
      <c r="K24" s="67">
        <v>442.65</v>
      </c>
      <c r="L24" s="67">
        <f t="shared" si="1"/>
        <v>1216</v>
      </c>
      <c r="M24" s="67">
        <v>325</v>
      </c>
      <c r="N24" s="111">
        <f t="shared" si="2"/>
        <v>3131.65</v>
      </c>
      <c r="O24" s="111"/>
      <c r="P24" s="31">
        <f t="shared" si="3"/>
        <v>36868.35</v>
      </c>
    </row>
    <row r="25" spans="1:16" ht="22.5" customHeight="1" x14ac:dyDescent="0.25">
      <c r="A25" s="33"/>
      <c r="B25" s="112" t="s">
        <v>94</v>
      </c>
      <c r="C25" s="112"/>
      <c r="D25" s="112"/>
      <c r="E25" s="112"/>
      <c r="F25" s="112"/>
      <c r="G25" s="68"/>
      <c r="H25" s="68"/>
      <c r="I25" s="30">
        <f t="shared" ref="I25:N25" si="4">SUM(I15:I24)</f>
        <v>613000</v>
      </c>
      <c r="J25" s="69">
        <f t="shared" si="4"/>
        <v>17593.099999999999</v>
      </c>
      <c r="K25" s="69">
        <f t="shared" si="4"/>
        <v>43136.800000000003</v>
      </c>
      <c r="L25" s="69">
        <f t="shared" si="4"/>
        <v>18635.2</v>
      </c>
      <c r="M25" s="69">
        <f t="shared" si="4"/>
        <v>6980.92</v>
      </c>
      <c r="N25" s="113">
        <f t="shared" si="4"/>
        <v>86346.02</v>
      </c>
      <c r="O25" s="113"/>
      <c r="P25" s="69">
        <f>SUM(P15:P24)</f>
        <v>526653.98</v>
      </c>
    </row>
    <row r="26" spans="1:16" ht="22.5" customHeight="1" x14ac:dyDescent="0.25"/>
    <row r="32" spans="1:16" ht="18" x14ac:dyDescent="0.25">
      <c r="I32" s="10" t="s">
        <v>60</v>
      </c>
    </row>
    <row r="33" spans="9:9" ht="18" x14ac:dyDescent="0.25">
      <c r="I33" s="11" t="s">
        <v>61</v>
      </c>
    </row>
  </sheetData>
  <mergeCells count="15"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B25:F25"/>
    <mergeCell ref="N25:O25"/>
    <mergeCell ref="N23:O23"/>
    <mergeCell ref="N24:O24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0" zoomScaleNormal="70" workbookViewId="0">
      <selection activeCell="I20" sqref="I20:I21"/>
    </sheetView>
  </sheetViews>
  <sheetFormatPr baseColWidth="10" defaultRowHeight="15" x14ac:dyDescent="0.25"/>
  <cols>
    <col min="1" max="1" width="7.5703125" customWidth="1"/>
    <col min="2" max="2" width="4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3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3.25" x14ac:dyDescent="0.25">
      <c r="A11" s="107" t="s">
        <v>203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 ht="23.25" x14ac:dyDescent="0.25">
      <c r="A12" s="108" t="s">
        <v>214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</row>
    <row r="13" spans="1:14" ht="1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18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53.25" customHeight="1" x14ac:dyDescent="0.25">
      <c r="A15" s="66" t="s">
        <v>95</v>
      </c>
      <c r="B15" s="5" t="s">
        <v>3</v>
      </c>
      <c r="C15" s="5" t="s">
        <v>6</v>
      </c>
      <c r="D15" s="5" t="s">
        <v>142</v>
      </c>
      <c r="E15" s="5" t="s">
        <v>141</v>
      </c>
      <c r="F15" s="6" t="s">
        <v>9</v>
      </c>
      <c r="G15" s="6" t="s">
        <v>4</v>
      </c>
      <c r="H15" s="66" t="s">
        <v>96</v>
      </c>
      <c r="I15" s="66" t="s">
        <v>97</v>
      </c>
      <c r="J15" s="66" t="s">
        <v>98</v>
      </c>
      <c r="K15" s="66" t="s">
        <v>99</v>
      </c>
      <c r="L15" s="114" t="s">
        <v>100</v>
      </c>
      <c r="M15" s="114"/>
      <c r="N15" s="66" t="s">
        <v>5</v>
      </c>
    </row>
    <row r="16" spans="1:14" s="64" customFormat="1" ht="30" customHeight="1" thickBot="1" x14ac:dyDescent="0.3">
      <c r="A16" s="63">
        <v>1</v>
      </c>
      <c r="B16" s="17" t="s">
        <v>132</v>
      </c>
      <c r="C16" s="7" t="s">
        <v>133</v>
      </c>
      <c r="D16" s="7" t="s">
        <v>143</v>
      </c>
      <c r="E16" s="7" t="s">
        <v>202</v>
      </c>
      <c r="F16" s="4" t="s">
        <v>20</v>
      </c>
      <c r="G16" s="29">
        <v>16000</v>
      </c>
      <c r="H16" s="98">
        <v>0</v>
      </c>
      <c r="I16" s="98">
        <v>0</v>
      </c>
      <c r="J16" s="98">
        <v>0</v>
      </c>
      <c r="K16" s="98">
        <v>0</v>
      </c>
      <c r="L16" s="111">
        <f t="shared" ref="L16:L26" si="0">H16+I16+J16+K16</f>
        <v>0</v>
      </c>
      <c r="M16" s="111"/>
      <c r="N16" s="31">
        <f t="shared" ref="N16:N26" si="1">G16-L16</f>
        <v>16000</v>
      </c>
    </row>
    <row r="17" spans="1:14" s="64" customFormat="1" ht="36.75" customHeight="1" thickBot="1" x14ac:dyDescent="0.3">
      <c r="A17" s="63">
        <v>2</v>
      </c>
      <c r="B17" s="17" t="s">
        <v>134</v>
      </c>
      <c r="C17" s="7" t="s">
        <v>133</v>
      </c>
      <c r="D17" s="7" t="s">
        <v>143</v>
      </c>
      <c r="E17" s="7" t="s">
        <v>202</v>
      </c>
      <c r="F17" s="4" t="s">
        <v>13</v>
      </c>
      <c r="G17" s="29">
        <v>9000</v>
      </c>
      <c r="H17" s="98">
        <v>0</v>
      </c>
      <c r="I17" s="98">
        <v>0</v>
      </c>
      <c r="J17" s="98">
        <v>0</v>
      </c>
      <c r="K17" s="98">
        <v>0</v>
      </c>
      <c r="L17" s="111">
        <f>H17+I17+J17+K17</f>
        <v>0</v>
      </c>
      <c r="M17" s="111"/>
      <c r="N17" s="31">
        <f>G17-L17</f>
        <v>9000</v>
      </c>
    </row>
    <row r="18" spans="1:14" s="64" customFormat="1" ht="30.75" customHeight="1" thickBot="1" x14ac:dyDescent="0.3">
      <c r="A18" s="28">
        <v>3</v>
      </c>
      <c r="B18" s="17" t="s">
        <v>135</v>
      </c>
      <c r="C18" s="7" t="s">
        <v>133</v>
      </c>
      <c r="D18" s="7" t="s">
        <v>143</v>
      </c>
      <c r="E18" s="7" t="s">
        <v>202</v>
      </c>
      <c r="F18" s="4" t="s">
        <v>13</v>
      </c>
      <c r="G18" s="29">
        <v>8000</v>
      </c>
      <c r="H18" s="98">
        <v>0</v>
      </c>
      <c r="I18" s="98">
        <v>0</v>
      </c>
      <c r="J18" s="98">
        <v>0</v>
      </c>
      <c r="K18" s="98">
        <v>0</v>
      </c>
      <c r="L18" s="111">
        <f t="shared" si="0"/>
        <v>0</v>
      </c>
      <c r="M18" s="111"/>
      <c r="N18" s="31">
        <f t="shared" si="1"/>
        <v>8000</v>
      </c>
    </row>
    <row r="19" spans="1:14" s="64" customFormat="1" ht="31.5" customHeight="1" thickBot="1" x14ac:dyDescent="0.3">
      <c r="A19" s="28">
        <v>4</v>
      </c>
      <c r="B19" s="17" t="s">
        <v>136</v>
      </c>
      <c r="C19" s="7" t="s">
        <v>133</v>
      </c>
      <c r="D19" s="7" t="s">
        <v>143</v>
      </c>
      <c r="E19" s="7" t="s">
        <v>202</v>
      </c>
      <c r="F19" s="4" t="s">
        <v>20</v>
      </c>
      <c r="G19" s="29">
        <v>12000</v>
      </c>
      <c r="H19" s="98">
        <v>0</v>
      </c>
      <c r="I19" s="98">
        <v>0</v>
      </c>
      <c r="J19" s="98">
        <v>0</v>
      </c>
      <c r="K19" s="98">
        <v>0</v>
      </c>
      <c r="L19" s="103">
        <f t="shared" si="0"/>
        <v>0</v>
      </c>
      <c r="M19" s="104"/>
      <c r="N19" s="31">
        <f t="shared" si="1"/>
        <v>12000</v>
      </c>
    </row>
    <row r="20" spans="1:14" s="64" customFormat="1" ht="29.25" customHeight="1" thickBot="1" x14ac:dyDescent="0.3">
      <c r="A20" s="28">
        <v>5</v>
      </c>
      <c r="B20" s="17" t="s">
        <v>137</v>
      </c>
      <c r="C20" s="7" t="s">
        <v>133</v>
      </c>
      <c r="D20" s="7" t="s">
        <v>143</v>
      </c>
      <c r="E20" s="7" t="s">
        <v>202</v>
      </c>
      <c r="F20" s="4" t="s">
        <v>20</v>
      </c>
      <c r="G20" s="29">
        <v>16000</v>
      </c>
      <c r="H20" s="98">
        <v>0</v>
      </c>
      <c r="I20" s="98">
        <v>0</v>
      </c>
      <c r="J20" s="98">
        <v>0</v>
      </c>
      <c r="K20" s="98">
        <v>0</v>
      </c>
      <c r="L20" s="103">
        <f t="shared" si="0"/>
        <v>0</v>
      </c>
      <c r="M20" s="104"/>
      <c r="N20" s="31">
        <f t="shared" si="1"/>
        <v>16000</v>
      </c>
    </row>
    <row r="21" spans="1:14" s="64" customFormat="1" ht="29.25" customHeight="1" thickBot="1" x14ac:dyDescent="0.3">
      <c r="A21" s="28">
        <v>6</v>
      </c>
      <c r="B21" s="17" t="s">
        <v>138</v>
      </c>
      <c r="C21" s="7" t="s">
        <v>133</v>
      </c>
      <c r="D21" s="7" t="s">
        <v>143</v>
      </c>
      <c r="E21" s="7" t="s">
        <v>140</v>
      </c>
      <c r="F21" s="4" t="s">
        <v>20</v>
      </c>
      <c r="G21" s="29">
        <v>8000</v>
      </c>
      <c r="H21" s="98">
        <v>0</v>
      </c>
      <c r="I21" s="98">
        <v>0</v>
      </c>
      <c r="J21" s="98">
        <v>0</v>
      </c>
      <c r="K21" s="98">
        <v>0</v>
      </c>
      <c r="L21" s="111">
        <f>H21+I21+J21+K21</f>
        <v>0</v>
      </c>
      <c r="M21" s="111"/>
      <c r="N21" s="31">
        <f>G21-L21</f>
        <v>8000</v>
      </c>
    </row>
    <row r="22" spans="1:14" s="64" customFormat="1" ht="29.25" customHeight="1" thickBot="1" x14ac:dyDescent="0.3">
      <c r="A22" s="28">
        <v>7</v>
      </c>
      <c r="B22" s="17" t="s">
        <v>139</v>
      </c>
      <c r="C22" s="7" t="s">
        <v>133</v>
      </c>
      <c r="D22" s="7" t="s">
        <v>143</v>
      </c>
      <c r="E22" s="7" t="s">
        <v>202</v>
      </c>
      <c r="F22" s="4" t="s">
        <v>20</v>
      </c>
      <c r="G22" s="29">
        <v>8000</v>
      </c>
      <c r="H22" s="98">
        <v>0</v>
      </c>
      <c r="I22" s="98">
        <v>0</v>
      </c>
      <c r="J22" s="98">
        <v>0</v>
      </c>
      <c r="K22" s="98">
        <v>0</v>
      </c>
      <c r="L22" s="111">
        <f t="shared" ref="L22:L23" si="2">H22+I22+J22+K22</f>
        <v>0</v>
      </c>
      <c r="M22" s="111"/>
      <c r="N22" s="31">
        <f t="shared" ref="N22:N23" si="3">G22-L22</f>
        <v>8000</v>
      </c>
    </row>
    <row r="23" spans="1:14" s="64" customFormat="1" ht="33.75" customHeight="1" thickBot="1" x14ac:dyDescent="0.3">
      <c r="A23" s="28">
        <v>8</v>
      </c>
      <c r="B23" s="17" t="s">
        <v>159</v>
      </c>
      <c r="C23" s="7" t="s">
        <v>133</v>
      </c>
      <c r="D23" s="7" t="s">
        <v>201</v>
      </c>
      <c r="E23" s="7" t="s">
        <v>202</v>
      </c>
      <c r="F23" s="4" t="s">
        <v>20</v>
      </c>
      <c r="G23" s="29">
        <v>18000</v>
      </c>
      <c r="H23" s="98">
        <v>0</v>
      </c>
      <c r="I23" s="98">
        <v>0</v>
      </c>
      <c r="J23" s="98">
        <v>0</v>
      </c>
      <c r="K23" s="98">
        <v>0</v>
      </c>
      <c r="L23" s="111">
        <f t="shared" si="2"/>
        <v>0</v>
      </c>
      <c r="M23" s="111"/>
      <c r="N23" s="31">
        <f t="shared" si="3"/>
        <v>18000</v>
      </c>
    </row>
    <row r="24" spans="1:14" s="64" customFormat="1" ht="45" customHeight="1" thickBot="1" x14ac:dyDescent="0.3">
      <c r="A24" s="28">
        <v>9</v>
      </c>
      <c r="B24" s="17" t="s">
        <v>204</v>
      </c>
      <c r="C24" s="7" t="s">
        <v>133</v>
      </c>
      <c r="D24" s="7" t="s">
        <v>143</v>
      </c>
      <c r="E24" s="7" t="s">
        <v>202</v>
      </c>
      <c r="F24" s="4" t="s">
        <v>13</v>
      </c>
      <c r="G24" s="29">
        <v>8000</v>
      </c>
      <c r="H24" s="98">
        <v>0</v>
      </c>
      <c r="I24" s="98">
        <v>0</v>
      </c>
      <c r="J24" s="98">
        <v>0</v>
      </c>
      <c r="K24" s="98">
        <v>0</v>
      </c>
      <c r="L24" s="103">
        <f t="shared" si="0"/>
        <v>0</v>
      </c>
      <c r="M24" s="104"/>
      <c r="N24" s="31">
        <f t="shared" si="1"/>
        <v>8000</v>
      </c>
    </row>
    <row r="25" spans="1:14" s="64" customFormat="1" ht="45" customHeight="1" thickBot="1" x14ac:dyDescent="0.3">
      <c r="A25" s="28">
        <v>10</v>
      </c>
      <c r="B25" s="17" t="s">
        <v>139</v>
      </c>
      <c r="C25" s="7" t="s">
        <v>133</v>
      </c>
      <c r="D25" s="7" t="s">
        <v>143</v>
      </c>
      <c r="E25" s="7" t="s">
        <v>202</v>
      </c>
      <c r="F25" s="4" t="s">
        <v>20</v>
      </c>
      <c r="G25" s="29">
        <v>8000</v>
      </c>
      <c r="H25" s="98">
        <v>0</v>
      </c>
      <c r="I25" s="98">
        <v>0</v>
      </c>
      <c r="J25" s="98">
        <v>0</v>
      </c>
      <c r="K25" s="98">
        <v>0</v>
      </c>
      <c r="L25" s="111">
        <f t="shared" si="0"/>
        <v>0</v>
      </c>
      <c r="M25" s="111"/>
      <c r="N25" s="31">
        <f t="shared" si="1"/>
        <v>8000</v>
      </c>
    </row>
    <row r="26" spans="1:14" ht="34.5" customHeight="1" thickBot="1" x14ac:dyDescent="0.3">
      <c r="A26" s="28">
        <v>11</v>
      </c>
      <c r="B26" s="17" t="s">
        <v>210</v>
      </c>
      <c r="C26" s="7" t="s">
        <v>133</v>
      </c>
      <c r="D26" s="7" t="s">
        <v>211</v>
      </c>
      <c r="E26" s="7" t="s">
        <v>202</v>
      </c>
      <c r="F26" s="4" t="s">
        <v>20</v>
      </c>
      <c r="G26" s="29">
        <v>23000</v>
      </c>
      <c r="H26" s="98">
        <v>0</v>
      </c>
      <c r="I26" s="98">
        <v>0</v>
      </c>
      <c r="J26" s="98">
        <v>0</v>
      </c>
      <c r="K26" s="98">
        <v>0</v>
      </c>
      <c r="L26" s="111">
        <f t="shared" si="0"/>
        <v>0</v>
      </c>
      <c r="M26" s="111"/>
      <c r="N26" s="31">
        <f t="shared" si="1"/>
        <v>23000</v>
      </c>
    </row>
    <row r="27" spans="1:14" ht="20.25" thickBot="1" x14ac:dyDescent="0.3">
      <c r="A27" s="28"/>
      <c r="B27" s="115" t="s">
        <v>94</v>
      </c>
      <c r="C27" s="116"/>
      <c r="D27" s="116"/>
      <c r="E27" s="116"/>
      <c r="F27" s="117"/>
      <c r="G27" s="30">
        <f t="shared" ref="G27:L27" si="4">SUM(G16:G26)</f>
        <v>134000</v>
      </c>
      <c r="H27" s="99">
        <f t="shared" si="4"/>
        <v>0</v>
      </c>
      <c r="I27" s="99">
        <f t="shared" si="4"/>
        <v>0</v>
      </c>
      <c r="J27" s="99">
        <f t="shared" si="4"/>
        <v>0</v>
      </c>
      <c r="K27" s="99">
        <f t="shared" si="4"/>
        <v>0</v>
      </c>
      <c r="L27" s="113">
        <f t="shared" si="4"/>
        <v>0</v>
      </c>
      <c r="M27" s="113"/>
      <c r="N27" s="99">
        <f>SUM(N16:N26)</f>
        <v>134000</v>
      </c>
    </row>
    <row r="33" spans="9:9" ht="18" x14ac:dyDescent="0.25">
      <c r="I33" s="10" t="s">
        <v>60</v>
      </c>
    </row>
    <row r="34" spans="9:9" ht="18" x14ac:dyDescent="0.25">
      <c r="I34" s="11" t="s">
        <v>61</v>
      </c>
    </row>
  </sheetData>
  <mergeCells count="16">
    <mergeCell ref="B27:F27"/>
    <mergeCell ref="L27:M27"/>
    <mergeCell ref="A11:N11"/>
    <mergeCell ref="A12:N12"/>
    <mergeCell ref="L19:M19"/>
    <mergeCell ref="L20:M20"/>
    <mergeCell ref="L21:M21"/>
    <mergeCell ref="L24:M24"/>
    <mergeCell ref="L26:M26"/>
    <mergeCell ref="L15:M15"/>
    <mergeCell ref="L16:M16"/>
    <mergeCell ref="L17:M17"/>
    <mergeCell ref="L18:M18"/>
    <mergeCell ref="L23:M23"/>
    <mergeCell ref="L22:M22"/>
    <mergeCell ref="L25:M25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4" zoomScaleNormal="100" workbookViewId="0">
      <selection activeCell="L35" sqref="L35"/>
    </sheetView>
  </sheetViews>
  <sheetFormatPr baseColWidth="10" defaultRowHeight="15" x14ac:dyDescent="0.25"/>
  <cols>
    <col min="1" max="1" width="7.42578125" customWidth="1"/>
    <col min="2" max="2" width="22.85546875" customWidth="1"/>
    <col min="3" max="3" width="16.7109375" customWidth="1"/>
    <col min="4" max="4" width="14" customWidth="1"/>
    <col min="5" max="5" width="18.85546875" customWidth="1"/>
    <col min="7" max="7" width="11.5703125" bestFit="1" customWidth="1"/>
    <col min="8" max="8" width="12.5703125" customWidth="1"/>
    <col min="9" max="9" width="14.140625" customWidth="1"/>
    <col min="10" max="11" width="11.5703125" bestFit="1" customWidth="1"/>
    <col min="12" max="12" width="10.7109375" customWidth="1"/>
    <col min="13" max="13" width="12.85546875" customWidth="1"/>
    <col min="15" max="15" width="3.140625" customWidth="1"/>
    <col min="16" max="16" width="12.7109375" customWidth="1"/>
  </cols>
  <sheetData>
    <row r="1" spans="1:16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72"/>
      <c r="B5" s="72"/>
      <c r="C5" s="72"/>
      <c r="D5" s="72"/>
      <c r="E5" s="72"/>
      <c r="F5" s="72"/>
      <c r="G5" s="72"/>
      <c r="H5" s="72"/>
      <c r="I5" s="72"/>
      <c r="J5" s="73"/>
      <c r="K5" s="72"/>
      <c r="L5" s="72"/>
      <c r="M5" s="72"/>
      <c r="N5" s="72"/>
      <c r="O5" s="72"/>
      <c r="P5" s="72"/>
    </row>
    <row r="6" spans="1:16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" x14ac:dyDescent="0.25">
      <c r="A8" s="119" t="s">
        <v>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1:16" x14ac:dyDescent="0.25">
      <c r="A9" s="120" t="s">
        <v>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</row>
    <row r="10" spans="1:16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x14ac:dyDescent="0.25">
      <c r="A11" s="121" t="s">
        <v>207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</row>
    <row r="12" spans="1:16" x14ac:dyDescent="0.25">
      <c r="A12" s="122" t="s">
        <v>212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</row>
    <row r="13" spans="1:16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6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24" x14ac:dyDescent="0.25">
      <c r="A15" s="74" t="s">
        <v>95</v>
      </c>
      <c r="B15" s="75" t="s">
        <v>3</v>
      </c>
      <c r="C15" s="75" t="s">
        <v>6</v>
      </c>
      <c r="D15" s="75" t="s">
        <v>7</v>
      </c>
      <c r="E15" s="75" t="s">
        <v>8</v>
      </c>
      <c r="F15" s="76" t="s">
        <v>9</v>
      </c>
      <c r="G15" s="76" t="s">
        <v>111</v>
      </c>
      <c r="H15" s="76" t="s">
        <v>112</v>
      </c>
      <c r="I15" s="76" t="s">
        <v>4</v>
      </c>
      <c r="J15" s="74" t="s">
        <v>96</v>
      </c>
      <c r="K15" s="74" t="s">
        <v>97</v>
      </c>
      <c r="L15" s="74" t="s">
        <v>98</v>
      </c>
      <c r="M15" s="74" t="s">
        <v>99</v>
      </c>
      <c r="N15" s="123" t="s">
        <v>100</v>
      </c>
      <c r="O15" s="123"/>
      <c r="P15" s="74" t="s">
        <v>5</v>
      </c>
    </row>
    <row r="16" spans="1:16" ht="36" x14ac:dyDescent="0.25">
      <c r="A16" s="77">
        <v>1</v>
      </c>
      <c r="B16" s="78" t="s">
        <v>69</v>
      </c>
      <c r="C16" s="79" t="s">
        <v>42</v>
      </c>
      <c r="D16" s="79" t="s">
        <v>208</v>
      </c>
      <c r="E16" s="79" t="s">
        <v>115</v>
      </c>
      <c r="F16" s="80" t="s">
        <v>13</v>
      </c>
      <c r="G16" s="81">
        <v>45536</v>
      </c>
      <c r="H16" s="81">
        <v>45717</v>
      </c>
      <c r="I16" s="82">
        <v>13000</v>
      </c>
      <c r="J16" s="83">
        <f t="shared" ref="J16" si="0">I16*0.0287</f>
        <v>373.1</v>
      </c>
      <c r="K16" s="83">
        <v>1148.33</v>
      </c>
      <c r="L16" s="83">
        <f t="shared" ref="L16" si="1">I16*3.04%</f>
        <v>395.2</v>
      </c>
      <c r="M16" s="83">
        <v>0</v>
      </c>
      <c r="N16" s="118">
        <f t="shared" ref="N16" si="2">J16+K16+L16+M16</f>
        <v>1916.6299999999999</v>
      </c>
      <c r="O16" s="118"/>
      <c r="P16" s="84">
        <f t="shared" ref="P16" si="3">I16-N16</f>
        <v>11083.37</v>
      </c>
    </row>
    <row r="17" spans="1:16" x14ac:dyDescent="0.25">
      <c r="A17" s="85"/>
      <c r="B17" s="86"/>
      <c r="C17" s="87"/>
      <c r="D17" s="87"/>
      <c r="E17" s="87"/>
      <c r="F17" s="88"/>
      <c r="G17" s="89"/>
      <c r="H17" s="89"/>
      <c r="I17" s="90"/>
      <c r="J17" s="91"/>
      <c r="K17" s="91"/>
      <c r="L17" s="91"/>
      <c r="M17" s="91"/>
      <c r="N17" s="91"/>
      <c r="O17" s="91"/>
      <c r="P17" s="92"/>
    </row>
    <row r="18" spans="1:16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</row>
    <row r="19" spans="1:16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</row>
    <row r="20" spans="1:16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1:1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1:16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 x14ac:dyDescent="0.25">
      <c r="A25" s="93"/>
      <c r="B25" s="93"/>
      <c r="C25" s="93"/>
      <c r="D25" s="93"/>
      <c r="E25" s="93"/>
      <c r="F25" s="93"/>
      <c r="G25" s="93"/>
      <c r="H25" s="93"/>
      <c r="I25" s="94" t="s">
        <v>60</v>
      </c>
      <c r="J25" s="93"/>
      <c r="K25" s="93"/>
      <c r="L25" s="93"/>
      <c r="M25" s="93"/>
      <c r="N25" s="93"/>
      <c r="O25" s="93"/>
      <c r="P25" s="93"/>
    </row>
    <row r="26" spans="1:16" x14ac:dyDescent="0.25">
      <c r="A26" s="93"/>
      <c r="B26" s="93"/>
      <c r="C26" s="93"/>
      <c r="D26" s="93"/>
      <c r="E26" s="93"/>
      <c r="F26" s="93"/>
      <c r="G26" s="93"/>
      <c r="H26" s="93"/>
      <c r="I26" s="95" t="s">
        <v>61</v>
      </c>
      <c r="J26" s="93"/>
      <c r="K26" s="93"/>
      <c r="L26" s="93"/>
      <c r="M26" s="93"/>
      <c r="N26" s="93"/>
      <c r="O26" s="93"/>
      <c r="P26" s="93"/>
    </row>
    <row r="27" spans="1:16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6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6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</row>
    <row r="30" spans="1:16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</row>
  </sheetData>
  <mergeCells count="6">
    <mergeCell ref="N16:O16"/>
    <mergeCell ref="A8:P8"/>
    <mergeCell ref="A9:P9"/>
    <mergeCell ref="A11:P11"/>
    <mergeCell ref="A12:P12"/>
    <mergeCell ref="N15:O15"/>
  </mergeCells>
  <pageMargins left="0.7" right="0.7" top="0.75" bottom="0.75" header="0.3" footer="0.3"/>
  <pageSetup paperSize="9"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2025-03-07T15:58:04Z</cp:lastPrinted>
  <dcterms:created xsi:type="dcterms:W3CDTF">2021-08-19T19:29:01Z</dcterms:created>
  <dcterms:modified xsi:type="dcterms:W3CDTF">2025-04-09T15:46:07Z</dcterms:modified>
</cp:coreProperties>
</file>