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Marzo\daros abiertos\"/>
    </mc:Choice>
  </mc:AlternateContent>
  <bookViews>
    <workbookView xWindow="0" yWindow="0" windowWidth="15360" windowHeight="7500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Fija!$A$11:$N$82</definedName>
    <definedName name="_xlnm.Print_Area" localSheetId="0">Fija!$A$1:$N$91</definedName>
    <definedName name="_xlnm.Print_Area" localSheetId="1">'Temporales '!$A$1:$P$33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L22" i="13" l="1"/>
  <c r="J22" i="13"/>
  <c r="L21" i="13"/>
  <c r="J21" i="13"/>
  <c r="N21" i="13" s="1"/>
  <c r="L19" i="13"/>
  <c r="J19" i="13"/>
  <c r="L18" i="13"/>
  <c r="J18" i="13"/>
  <c r="N18" i="13" s="1"/>
  <c r="P18" i="13" s="1"/>
  <c r="L17" i="13"/>
  <c r="J17" i="13"/>
  <c r="L15" i="13"/>
  <c r="J15" i="13"/>
  <c r="L25" i="15"/>
  <c r="N25" i="15" s="1"/>
  <c r="G26" i="15"/>
  <c r="H26" i="15"/>
  <c r="I26" i="15"/>
  <c r="J26" i="15"/>
  <c r="K26" i="15"/>
  <c r="L24" i="15"/>
  <c r="N24" i="15" s="1"/>
  <c r="H80" i="12"/>
  <c r="L80" i="12" s="1"/>
  <c r="N80" i="12" s="1"/>
  <c r="J73" i="12"/>
  <c r="H73" i="12"/>
  <c r="J71" i="12"/>
  <c r="H71" i="12"/>
  <c r="H25" i="12"/>
  <c r="J25" i="12"/>
  <c r="N22" i="13" l="1"/>
  <c r="P22" i="13" s="1"/>
  <c r="N15" i="13"/>
  <c r="P15" i="13" s="1"/>
  <c r="N19" i="13"/>
  <c r="P19" i="13" s="1"/>
  <c r="P21" i="13"/>
  <c r="N17" i="13"/>
  <c r="P17" i="13" s="1"/>
  <c r="L26" i="15"/>
  <c r="L71" i="12"/>
  <c r="N71" i="12" s="1"/>
  <c r="L73" i="12"/>
  <c r="N73" i="12" s="1"/>
  <c r="L25" i="12"/>
  <c r="N25" i="12" s="1"/>
  <c r="K82" i="12"/>
  <c r="I82" i="12"/>
  <c r="G82" i="12"/>
  <c r="H81" i="12"/>
  <c r="L81" i="12" s="1"/>
  <c r="N81" i="12" s="1"/>
  <c r="H79" i="12"/>
  <c r="L79" i="12" s="1"/>
  <c r="N79" i="12" s="1"/>
  <c r="J78" i="12"/>
  <c r="H78" i="12"/>
  <c r="J77" i="12"/>
  <c r="H77" i="12"/>
  <c r="J76" i="12"/>
  <c r="H76" i="12"/>
  <c r="J75" i="12"/>
  <c r="H75" i="12"/>
  <c r="L75" i="12" s="1"/>
  <c r="N75" i="12" s="1"/>
  <c r="J74" i="12"/>
  <c r="H74" i="12"/>
  <c r="J72" i="12"/>
  <c r="H72" i="12"/>
  <c r="J70" i="12"/>
  <c r="H70" i="12"/>
  <c r="J69" i="12"/>
  <c r="H69" i="12"/>
  <c r="J68" i="12"/>
  <c r="H68" i="12"/>
  <c r="J67" i="12"/>
  <c r="H67" i="12"/>
  <c r="J66" i="12"/>
  <c r="H66" i="12"/>
  <c r="H65" i="12"/>
  <c r="L65" i="12" s="1"/>
  <c r="N65" i="12" s="1"/>
  <c r="H64" i="12"/>
  <c r="L64" i="12" s="1"/>
  <c r="N64" i="12" s="1"/>
  <c r="J63" i="12"/>
  <c r="H63" i="12"/>
  <c r="L63" i="12" s="1"/>
  <c r="N63" i="12" s="1"/>
  <c r="J62" i="12"/>
  <c r="H62" i="12"/>
  <c r="J61" i="12"/>
  <c r="H61" i="12"/>
  <c r="H60" i="12"/>
  <c r="L60" i="12" s="1"/>
  <c r="N60" i="12" s="1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L53" i="12" s="1"/>
  <c r="N53" i="12" s="1"/>
  <c r="H52" i="12"/>
  <c r="L52" i="12" s="1"/>
  <c r="N52" i="12" s="1"/>
  <c r="H51" i="12"/>
  <c r="L51" i="12" s="1"/>
  <c r="N51" i="12" s="1"/>
  <c r="J50" i="12"/>
  <c r="H50" i="12"/>
  <c r="J49" i="12"/>
  <c r="H49" i="12"/>
  <c r="L49" i="12" s="1"/>
  <c r="N49" i="12" s="1"/>
  <c r="J48" i="12"/>
  <c r="H48" i="12"/>
  <c r="L47" i="12"/>
  <c r="N47" i="12" s="1"/>
  <c r="J46" i="12"/>
  <c r="H46" i="12"/>
  <c r="J45" i="12"/>
  <c r="H45" i="12"/>
  <c r="J44" i="12"/>
  <c r="H44" i="12"/>
  <c r="L43" i="12"/>
  <c r="N43" i="12" s="1"/>
  <c r="J42" i="12"/>
  <c r="L42" i="12" s="1"/>
  <c r="N42" i="12" s="1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L35" i="12" s="1"/>
  <c r="N35" i="12" s="1"/>
  <c r="J34" i="12"/>
  <c r="H34" i="12"/>
  <c r="L34" i="12" s="1"/>
  <c r="N34" i="12" s="1"/>
  <c r="J33" i="12"/>
  <c r="H33" i="12"/>
  <c r="L33" i="12" s="1"/>
  <c r="N33" i="12" s="1"/>
  <c r="J32" i="12"/>
  <c r="H32" i="12"/>
  <c r="L31" i="12"/>
  <c r="N31" i="12" s="1"/>
  <c r="J30" i="12"/>
  <c r="H30" i="12"/>
  <c r="J29" i="12"/>
  <c r="H29" i="12"/>
  <c r="J28" i="12"/>
  <c r="H28" i="12"/>
  <c r="J27" i="12"/>
  <c r="H27" i="12"/>
  <c r="L26" i="12"/>
  <c r="N26" i="12" s="1"/>
  <c r="J24" i="12"/>
  <c r="H24" i="12"/>
  <c r="J23" i="12"/>
  <c r="H23" i="12"/>
  <c r="J22" i="12"/>
  <c r="H22" i="12"/>
  <c r="L22" i="12" s="1"/>
  <c r="N22" i="12" s="1"/>
  <c r="J21" i="12"/>
  <c r="H21" i="12"/>
  <c r="J20" i="12"/>
  <c r="H20" i="12"/>
  <c r="J19" i="12"/>
  <c r="H19" i="12"/>
  <c r="L19" i="12" s="1"/>
  <c r="N19" i="12" s="1"/>
  <c r="J18" i="12"/>
  <c r="H18" i="12"/>
  <c r="J17" i="12"/>
  <c r="H17" i="12"/>
  <c r="J16" i="12"/>
  <c r="H16" i="12"/>
  <c r="L16" i="12" s="1"/>
  <c r="N16" i="12" s="1"/>
  <c r="J15" i="12"/>
  <c r="H15" i="12"/>
  <c r="J14" i="12"/>
  <c r="H14" i="12"/>
  <c r="J13" i="12"/>
  <c r="H13" i="12"/>
  <c r="L13" i="12" s="1"/>
  <c r="N13" i="12" s="1"/>
  <c r="J12" i="12"/>
  <c r="H12" i="12"/>
  <c r="L50" i="12" l="1"/>
  <c r="N50" i="12" s="1"/>
  <c r="L57" i="12"/>
  <c r="N57" i="12" s="1"/>
  <c r="L61" i="12"/>
  <c r="N61" i="12" s="1"/>
  <c r="L68" i="12"/>
  <c r="N68" i="12" s="1"/>
  <c r="L72" i="12"/>
  <c r="N72" i="12" s="1"/>
  <c r="L76" i="12"/>
  <c r="N76" i="12" s="1"/>
  <c r="L28" i="12"/>
  <c r="N28" i="12" s="1"/>
  <c r="L38" i="12"/>
  <c r="N38" i="12" s="1"/>
  <c r="L41" i="12"/>
  <c r="N41" i="12" s="1"/>
  <c r="L45" i="12"/>
  <c r="N45" i="12" s="1"/>
  <c r="L77" i="12"/>
  <c r="N77" i="12" s="1"/>
  <c r="L15" i="12"/>
  <c r="N15" i="12" s="1"/>
  <c r="L18" i="12"/>
  <c r="N18" i="12" s="1"/>
  <c r="L21" i="12"/>
  <c r="N21" i="12" s="1"/>
  <c r="L24" i="12"/>
  <c r="N24" i="12" s="1"/>
  <c r="L48" i="12"/>
  <c r="N48" i="12" s="1"/>
  <c r="L55" i="12"/>
  <c r="N55" i="12" s="1"/>
  <c r="L39" i="12"/>
  <c r="N39" i="12" s="1"/>
  <c r="L46" i="12"/>
  <c r="N46" i="12" s="1"/>
  <c r="L58" i="12"/>
  <c r="N58" i="12" s="1"/>
  <c r="L67" i="12"/>
  <c r="N67" i="12" s="1"/>
  <c r="L70" i="12"/>
  <c r="N70" i="12" s="1"/>
  <c r="L74" i="12"/>
  <c r="N74" i="12" s="1"/>
  <c r="L40" i="12"/>
  <c r="N40" i="12" s="1"/>
  <c r="L44" i="12"/>
  <c r="N44" i="12" s="1"/>
  <c r="L20" i="12"/>
  <c r="N20" i="12" s="1"/>
  <c r="L29" i="12"/>
  <c r="N29" i="12" s="1"/>
  <c r="L56" i="12"/>
  <c r="N56" i="12" s="1"/>
  <c r="L62" i="12"/>
  <c r="N62" i="12" s="1"/>
  <c r="L66" i="12"/>
  <c r="N66" i="12" s="1"/>
  <c r="L69" i="12"/>
  <c r="N69" i="12" s="1"/>
  <c r="L78" i="12"/>
  <c r="N78" i="12" s="1"/>
  <c r="L36" i="12"/>
  <c r="N36" i="12" s="1"/>
  <c r="L23" i="12"/>
  <c r="N23" i="12" s="1"/>
  <c r="L30" i="12"/>
  <c r="N30" i="12" s="1"/>
  <c r="L14" i="12"/>
  <c r="N14" i="12" s="1"/>
  <c r="L17" i="12"/>
  <c r="N17" i="12" s="1"/>
  <c r="L27" i="12"/>
  <c r="N27" i="12" s="1"/>
  <c r="L32" i="12"/>
  <c r="N32" i="12" s="1"/>
  <c r="L37" i="12"/>
  <c r="N37" i="12" s="1"/>
  <c r="L59" i="12"/>
  <c r="N59" i="12" s="1"/>
  <c r="L54" i="12"/>
  <c r="N54" i="12" s="1"/>
  <c r="J82" i="12"/>
  <c r="H82" i="12"/>
  <c r="L12" i="12"/>
  <c r="N12" i="12" l="1"/>
  <c r="N82" i="12" s="1"/>
  <c r="L82" i="12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  <c r="L20" i="13"/>
  <c r="J20" i="13"/>
  <c r="L16" i="13"/>
  <c r="N20" i="13" l="1"/>
  <c r="P20" i="13" s="1"/>
  <c r="M23" i="13" l="1"/>
  <c r="K23" i="13"/>
  <c r="I23" i="13"/>
  <c r="J16" i="13"/>
  <c r="L23" i="13" l="1"/>
  <c r="N16" i="13"/>
  <c r="P16" i="13" s="1"/>
  <c r="J23" i="13"/>
  <c r="P23" i="13" l="1"/>
  <c r="N23" i="13"/>
</calcChain>
</file>

<file path=xl/sharedStrings.xml><?xml version="1.0" encoding="utf-8"?>
<sst xmlns="http://schemas.openxmlformats.org/spreadsheetml/2006/main" count="505" uniqueCount="200">
  <si>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</si>
  <si>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</si>
  <si>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</si>
  <si>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</si>
  <si>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</si>
  <si>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</si>
  <si>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</si>
  <si>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</si>
  <si>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</si>
  <si>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</si>
  <si>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</si>
  <si>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</si>
  <si>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</si>
  <si>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</si>
  <si>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</si>
  <si>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</si>
  <si>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</si>
  <si>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</si>
  <si>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</si>
  <si>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</si>
  <si>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</si>
  <si>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</si>
  <si>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</si>
  <si>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</si>
  <si>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</si>
  <si>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</si>
  <si>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</si>
  <si>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</si>
  <si>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</si>
  <si>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</si>
  <si>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</si>
  <si>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</si>
  <si>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</si>
  <si>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</si>
  <si>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</si>
  <si>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</si>
  <si>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</si>
  <si>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</si>
  <si>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</si>
  <si>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</si>
  <si>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</si>
  <si>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</si>
  <si>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</si>
  <si>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</si>
  <si>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</si>
  <si>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</si>
  <si>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</si>
  <si>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</si>
  <si>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</si>
  <si>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</si>
  <si>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</si>
  <si>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</si>
  <si>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</si>
  <si>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</si>
  <si>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</si>
  <si>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</si>
  <si>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</si>
  <si>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</si>
  <si>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</si>
  <si>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</si>
  <si>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</si>
  <si>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</si>
  <si>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</si>
  <si>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</si>
  <si>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</si>
  <si>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</si>
  <si>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</si>
  <si>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</si>
  <si>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</si>
  <si>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</si>
  <si>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</si>
  <si>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</si>
  <si>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</si>
  <si>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</si>
  <si>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</si>
  <si>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</si>
  <si>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</si>
  <si>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</si>
  <si>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</si>
  <si>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</si>
  <si>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</si>
  <si>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</si>
  <si>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</si>
  <si>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</si>
  <si>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</si>
  <si>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</si>
  <si>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</si>
  <si>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</si>
  <si>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</si>
  <si>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</si>
  <si>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</si>
  <si>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</si>
  <si>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</si>
  <si>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</si>
  <si>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</si>
  <si>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</si>
  <si>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</si>
  <si>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</si>
  <si>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</si>
  <si>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</si>
  <si>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</si>
  <si>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</si>
  <si>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</si>
  <si>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</si>
  <si>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</si>
  <si>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</si>
  <si>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</si>
  <si>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</si>
  <si>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</si>
  <si>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</si>
  <si>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</si>
  <si>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</si>
  <si>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</si>
  <si>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</si>
  <si>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</si>
  <si>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</si>
  <si>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</si>
  <si>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</si>
  <si>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</si>
  <si>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</si>
  <si>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</si>
  <si>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</si>
  <si>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</si>
  <si>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</si>
  <si>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</si>
  <si>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</si>
  <si>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</si>
  <si>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</si>
  <si>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</si>
  <si>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</si>
  <si>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</si>
  <si>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</si>
  <si>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</si>
  <si>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</si>
  <si>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</si>
  <si>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</si>
  <si>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</si>
  <si>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</si>
  <si>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</si>
  <si>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</si>
  <si>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</si>
  <si>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</si>
  <si>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</si>
  <si>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</si>
  <si>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</si>
  <si>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</si>
  <si>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</si>
  <si>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</si>
  <si>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</si>
  <si>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</si>
  <si>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</si>
  <si>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</si>
  <si>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</si>
  <si>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</si>
  <si>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</si>
  <si>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</si>
  <si>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</si>
  <si>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</si>
  <si>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</si>
  <si>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</si>
  <si>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</si>
  <si>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</si>
  <si>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</si>
  <si>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</si>
  <si>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</si>
  <si>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</si>
  <si>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Edwin Ambiorix Mendez Bautista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</si>
  <si>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</si>
  <si>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</si>
  <si>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</si>
  <si>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</si>
  <si>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</si>
  <si>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</si>
  <si>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</si>
  <si>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</si>
  <si>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</si>
  <si>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</si>
  <si>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</si>
  <si>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</si>
  <si>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</si>
  <si>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</si>
  <si>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</si>
  <si>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</si>
  <si>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</si>
  <si>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</si>
  <si>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</si>
  <si>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</si>
  <si>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</si>
  <si>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t xml:space="preserve">Darwin Porfirio Botier Rosario </t>
  </si>
  <si>
    <t>Asesor de Compras y contrataciones</t>
  </si>
  <si>
    <t xml:space="preserve">Saúl Javier Zorrilla Bueno </t>
  </si>
  <si>
    <t>Wendy Giselle Arnaud Lagares</t>
  </si>
  <si>
    <t>Maria Magdalena Reynoso Gomez</t>
  </si>
  <si>
    <t>Ricardo Antonio Matias Saldaña</t>
  </si>
  <si>
    <t xml:space="preserve">Chofer </t>
  </si>
  <si>
    <t>Denis Carrasco Villar</t>
  </si>
  <si>
    <r>
      <t>Correspondiente al Mes de</t>
    </r>
    <r>
      <rPr>
        <b/>
        <sz val="18"/>
        <rFont val="Arial"/>
        <family val="2"/>
      </rPr>
      <t xml:space="preserve"> Marzo  </t>
    </r>
    <r>
      <rPr>
        <sz val="18"/>
        <rFont val="Arial"/>
        <family val="2"/>
      </rPr>
      <t>del Año: 2024</t>
    </r>
  </si>
  <si>
    <t>Pedro Rusell</t>
  </si>
  <si>
    <t>Correspondiente al Mes de Marzo del Año 2024</t>
  </si>
  <si>
    <r>
      <t>Correspondiente al Mes de</t>
    </r>
    <r>
      <rPr>
        <b/>
        <sz val="18"/>
        <rFont val="Arial"/>
        <family val="2"/>
      </rPr>
      <t xml:space="preserve"> Marzo </t>
    </r>
    <r>
      <rPr>
        <sz val="18"/>
        <rFont val="Arial"/>
        <family val="2"/>
      </rPr>
      <t>del Año: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</si>
</sst>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8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18" fillId="0" borderId="9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3" borderId="0" xfId="0" applyFill="1"/>
    <xf numFmtId="4" fontId="7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0" borderId="11" xfId="0" applyBorder="1"/>
    <xf numFmtId="4" fontId="5" fillId="5" borderId="1" xfId="1" applyNumberFormat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16" fillId="3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3" fillId="5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5" borderId="2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68942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68036</xdr:rowOff>
    </xdr:from>
    <xdr:to>
      <xdr:col>6</xdr:col>
      <xdr:colOff>177801</xdr:colOff>
      <xdr:row>9</xdr:row>
      <xdr:rowOff>33111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4" y="68036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view="pageBreakPreview" zoomScale="60" zoomScaleNormal="60" workbookViewId="0">
      <pane ySplit="11" topLeftCell="A12" activePane="bottomLeft" state="frozen"/>
      <selection pane="bottomLeft" activeCell="E73" sqref="E73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48.7109375" customWidth="1"/>
    <col min="5" max="5" width="38.7109375" customWidth="1"/>
    <col min="6" max="6" width="22.5703125" customWidth="1"/>
    <col min="7" max="7" width="33.28515625" customWidth="1"/>
    <col min="8" max="8" width="32.85546875" customWidth="1"/>
    <col min="9" max="9" width="19.28515625" customWidth="1"/>
    <col min="10" max="10" width="18.42578125" customWidth="1"/>
    <col min="11" max="11" width="25.85546875" bestFit="1" customWidth="1"/>
    <col min="12" max="12" width="11.42578125" style="19"/>
    <col min="13" max="13" width="9" style="19" customWidth="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7"/>
      <c r="M1" s="17"/>
      <c r="N1" s="2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7"/>
      <c r="M2" s="17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1"/>
      <c r="M3" s="17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7"/>
      <c r="M4" s="17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7"/>
      <c r="M5" s="17"/>
      <c r="N5" s="2"/>
    </row>
    <row r="6" spans="1:14" ht="19.5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8.75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8"/>
      <c r="M8" s="18"/>
      <c r="N8" s="5"/>
    </row>
    <row r="9" spans="1:14" ht="23.25" x14ac:dyDescent="0.25">
      <c r="A9" s="59" t="s">
        <v>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ht="23.25" x14ac:dyDescent="0.25">
      <c r="A10" s="60" t="s">
        <v>196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ht="36.75" thickBot="1" x14ac:dyDescent="0.3">
      <c r="A11" s="14" t="s">
        <v>112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1" t="s">
        <v>113</v>
      </c>
      <c r="I11" s="11" t="s">
        <v>114</v>
      </c>
      <c r="J11" s="11" t="s">
        <v>115</v>
      </c>
      <c r="K11" s="11" t="s">
        <v>116</v>
      </c>
      <c r="L11" s="61" t="s">
        <v>117</v>
      </c>
      <c r="M11" s="61"/>
      <c r="N11" s="11" t="s">
        <v>5</v>
      </c>
    </row>
    <row r="12" spans="1:14" s="27" customFormat="1" ht="30.75" customHeight="1" thickBot="1" x14ac:dyDescent="0.3">
      <c r="A12" s="9">
        <v>1</v>
      </c>
      <c r="B12" s="26" t="s">
        <v>95</v>
      </c>
      <c r="C12" s="26" t="s">
        <v>58</v>
      </c>
      <c r="D12" s="26" t="s">
        <v>133</v>
      </c>
      <c r="E12" s="26" t="s">
        <v>97</v>
      </c>
      <c r="F12" s="6" t="s">
        <v>14</v>
      </c>
      <c r="G12" s="6">
        <v>50000</v>
      </c>
      <c r="H12" s="39">
        <f>G12*0.0287</f>
        <v>1435</v>
      </c>
      <c r="I12" s="39">
        <v>1854</v>
      </c>
      <c r="J12" s="39">
        <f>G12*3.04%</f>
        <v>1520</v>
      </c>
      <c r="K12" s="39">
        <v>325</v>
      </c>
      <c r="L12" s="56">
        <f>H12+I12+J12+K12</f>
        <v>5134</v>
      </c>
      <c r="M12" s="56"/>
      <c r="N12" s="45">
        <f>G12-L12</f>
        <v>44866</v>
      </c>
    </row>
    <row r="13" spans="1:14" s="27" customFormat="1" ht="31.5" customHeight="1" thickBot="1" x14ac:dyDescent="0.3">
      <c r="A13" s="9">
        <v>2</v>
      </c>
      <c r="B13" s="40" t="s">
        <v>186</v>
      </c>
      <c r="C13" s="26" t="s">
        <v>58</v>
      </c>
      <c r="D13" s="40" t="s">
        <v>187</v>
      </c>
      <c r="E13" s="40" t="s">
        <v>31</v>
      </c>
      <c r="F13" s="6" t="s">
        <v>25</v>
      </c>
      <c r="G13" s="6">
        <v>80000</v>
      </c>
      <c r="H13" s="39">
        <f t="shared" ref="H13:H56" si="0">G13*0.0287</f>
        <v>2296</v>
      </c>
      <c r="I13" s="39">
        <v>7400.87</v>
      </c>
      <c r="J13" s="39">
        <f t="shared" ref="J13:J55" si="1">G13*3.04%</f>
        <v>2432</v>
      </c>
      <c r="K13" s="39">
        <v>125</v>
      </c>
      <c r="L13" s="56">
        <f t="shared" ref="L13:L56" si="2">H13+I13+J13+K13</f>
        <v>12253.869999999999</v>
      </c>
      <c r="M13" s="56"/>
      <c r="N13" s="45">
        <f t="shared" ref="N13:N56" si="3">G13-L13</f>
        <v>67746.13</v>
      </c>
    </row>
    <row r="14" spans="1:14" s="27" customFormat="1" ht="31.5" customHeight="1" thickBot="1" x14ac:dyDescent="0.3">
      <c r="A14" s="9">
        <v>3</v>
      </c>
      <c r="B14" s="40" t="s">
        <v>191</v>
      </c>
      <c r="C14" s="26" t="s">
        <v>59</v>
      </c>
      <c r="D14" s="40" t="s">
        <v>60</v>
      </c>
      <c r="E14" s="40" t="s">
        <v>13</v>
      </c>
      <c r="F14" s="6" t="s">
        <v>14</v>
      </c>
      <c r="G14" s="6">
        <v>95000</v>
      </c>
      <c r="H14" s="39">
        <f t="shared" si="0"/>
        <v>2726.5</v>
      </c>
      <c r="I14" s="39">
        <v>0</v>
      </c>
      <c r="J14" s="39">
        <f t="shared" si="1"/>
        <v>2888</v>
      </c>
      <c r="K14" s="39">
        <v>21834.5</v>
      </c>
      <c r="L14" s="56">
        <f t="shared" si="2"/>
        <v>27449</v>
      </c>
      <c r="M14" s="56"/>
      <c r="N14" s="45">
        <f t="shared" si="3"/>
        <v>67551</v>
      </c>
    </row>
    <row r="15" spans="1:14" s="27" customFormat="1" ht="30" customHeight="1" thickBot="1" x14ac:dyDescent="0.3">
      <c r="A15" s="9">
        <v>4</v>
      </c>
      <c r="B15" s="40" t="s">
        <v>163</v>
      </c>
      <c r="C15" s="26" t="s">
        <v>164</v>
      </c>
      <c r="D15" s="40" t="s">
        <v>165</v>
      </c>
      <c r="E15" s="40" t="s">
        <v>31</v>
      </c>
      <c r="F15" s="6" t="s">
        <v>14</v>
      </c>
      <c r="G15" s="6">
        <v>115000</v>
      </c>
      <c r="H15" s="39">
        <f>G15*0.0287</f>
        <v>3300.5</v>
      </c>
      <c r="I15" s="39">
        <v>15633.74</v>
      </c>
      <c r="J15" s="39">
        <f>G15*3.04%</f>
        <v>3496</v>
      </c>
      <c r="K15" s="39">
        <v>325</v>
      </c>
      <c r="L15" s="56">
        <f>H15+I15+J15+K15</f>
        <v>22755.239999999998</v>
      </c>
      <c r="M15" s="56"/>
      <c r="N15" s="45">
        <f>G15-L15</f>
        <v>92244.760000000009</v>
      </c>
    </row>
    <row r="16" spans="1:14" s="27" customFormat="1" ht="32.25" customHeight="1" thickBot="1" x14ac:dyDescent="0.3">
      <c r="A16" s="9">
        <v>5</v>
      </c>
      <c r="B16" s="26" t="s">
        <v>102</v>
      </c>
      <c r="C16" s="26" t="s">
        <v>51</v>
      </c>
      <c r="D16" s="40" t="s">
        <v>162</v>
      </c>
      <c r="E16" s="26" t="s">
        <v>31</v>
      </c>
      <c r="F16" s="38" t="s">
        <v>14</v>
      </c>
      <c r="G16" s="6">
        <v>40000</v>
      </c>
      <c r="H16" s="39">
        <f t="shared" ref="H16:H25" si="4">G16*0.0287</f>
        <v>1148</v>
      </c>
      <c r="I16" s="39">
        <v>442.65</v>
      </c>
      <c r="J16" s="39">
        <f t="shared" ref="J16:J25" si="5">G16*3.04%</f>
        <v>1216</v>
      </c>
      <c r="K16" s="39">
        <v>425</v>
      </c>
      <c r="L16" s="56">
        <f t="shared" ref="L16:L18" si="6">H16+I16+J16+K16</f>
        <v>3231.65</v>
      </c>
      <c r="M16" s="56"/>
      <c r="N16" s="45">
        <f t="shared" ref="N16:N50" si="7">G16-L16</f>
        <v>36768.35</v>
      </c>
    </row>
    <row r="17" spans="1:14" s="27" customFormat="1" ht="32.25" customHeight="1" thickBot="1" x14ac:dyDescent="0.3">
      <c r="A17" s="9">
        <v>6</v>
      </c>
      <c r="B17" s="40" t="s">
        <v>56</v>
      </c>
      <c r="C17" s="26" t="s">
        <v>126</v>
      </c>
      <c r="D17" s="40" t="s">
        <v>57</v>
      </c>
      <c r="E17" s="40" t="s">
        <v>31</v>
      </c>
      <c r="F17" s="6" t="s">
        <v>25</v>
      </c>
      <c r="G17" s="6">
        <v>38000</v>
      </c>
      <c r="H17" s="39">
        <f t="shared" si="4"/>
        <v>1090.5999999999999</v>
      </c>
      <c r="I17" s="39">
        <v>160.38</v>
      </c>
      <c r="J17" s="39">
        <f t="shared" si="5"/>
        <v>1155.2</v>
      </c>
      <c r="K17" s="39">
        <v>5111.53</v>
      </c>
      <c r="L17" s="56">
        <f t="shared" si="6"/>
        <v>7517.71</v>
      </c>
      <c r="M17" s="56"/>
      <c r="N17" s="45">
        <f t="shared" si="7"/>
        <v>30482.29</v>
      </c>
    </row>
    <row r="18" spans="1:14" s="27" customFormat="1" ht="32.25" customHeight="1" thickBot="1" x14ac:dyDescent="0.3">
      <c r="A18" s="9">
        <v>7</v>
      </c>
      <c r="B18" s="40" t="s">
        <v>87</v>
      </c>
      <c r="C18" s="26" t="s">
        <v>119</v>
      </c>
      <c r="D18" s="41" t="s">
        <v>57</v>
      </c>
      <c r="E18" s="40" t="s">
        <v>13</v>
      </c>
      <c r="F18" s="38" t="s">
        <v>25</v>
      </c>
      <c r="G18" s="6">
        <v>34000</v>
      </c>
      <c r="H18" s="39">
        <f t="shared" si="4"/>
        <v>975.8</v>
      </c>
      <c r="I18" s="39">
        <v>0</v>
      </c>
      <c r="J18" s="39">
        <f t="shared" si="5"/>
        <v>1033.5999999999999</v>
      </c>
      <c r="K18" s="39">
        <v>1878</v>
      </c>
      <c r="L18" s="56">
        <f t="shared" si="6"/>
        <v>3887.3999999999996</v>
      </c>
      <c r="M18" s="56"/>
      <c r="N18" s="45">
        <f t="shared" si="7"/>
        <v>30112.6</v>
      </c>
    </row>
    <row r="19" spans="1:14" s="27" customFormat="1" ht="32.25" customHeight="1" thickBot="1" x14ac:dyDescent="0.3">
      <c r="A19" s="9">
        <v>8</v>
      </c>
      <c r="B19" s="26" t="s">
        <v>85</v>
      </c>
      <c r="C19" s="26" t="s">
        <v>58</v>
      </c>
      <c r="D19" s="26" t="s">
        <v>86</v>
      </c>
      <c r="E19" s="26" t="s">
        <v>13</v>
      </c>
      <c r="F19" s="38" t="s">
        <v>14</v>
      </c>
      <c r="G19" s="6">
        <v>115000</v>
      </c>
      <c r="H19" s="39">
        <f t="shared" si="4"/>
        <v>3300.5</v>
      </c>
      <c r="I19" s="39">
        <v>15633.74</v>
      </c>
      <c r="J19" s="39">
        <f t="shared" si="5"/>
        <v>3496</v>
      </c>
      <c r="K19" s="39">
        <v>30081.81</v>
      </c>
      <c r="L19" s="56">
        <f>H19+I19+J19+K19</f>
        <v>52512.05</v>
      </c>
      <c r="M19" s="56"/>
      <c r="N19" s="45">
        <f t="shared" si="7"/>
        <v>62487.95</v>
      </c>
    </row>
    <row r="20" spans="1:14" s="27" customFormat="1" ht="32.25" customHeight="1" thickBot="1" x14ac:dyDescent="0.3">
      <c r="A20" s="9">
        <v>9</v>
      </c>
      <c r="B20" s="40" t="s">
        <v>83</v>
      </c>
      <c r="C20" s="40" t="s">
        <v>122</v>
      </c>
      <c r="D20" s="40" t="s">
        <v>84</v>
      </c>
      <c r="E20" s="40" t="s">
        <v>13</v>
      </c>
      <c r="F20" s="6" t="s">
        <v>14</v>
      </c>
      <c r="G20" s="6">
        <v>95000</v>
      </c>
      <c r="H20" s="39">
        <f t="shared" si="4"/>
        <v>2726.5</v>
      </c>
      <c r="I20" s="39">
        <v>10500.38</v>
      </c>
      <c r="J20" s="39">
        <f t="shared" si="5"/>
        <v>2888</v>
      </c>
      <c r="K20" s="39">
        <v>2140.46</v>
      </c>
      <c r="L20" s="56">
        <f t="shared" ref="L20:L21" si="8">H20+I20+J20+K20</f>
        <v>18255.34</v>
      </c>
      <c r="M20" s="56"/>
      <c r="N20" s="45">
        <f t="shared" si="7"/>
        <v>76744.66</v>
      </c>
    </row>
    <row r="21" spans="1:14" s="27" customFormat="1" ht="35.25" customHeight="1" thickBot="1" x14ac:dyDescent="0.3">
      <c r="A21" s="9">
        <v>10</v>
      </c>
      <c r="B21" s="40" t="s">
        <v>91</v>
      </c>
      <c r="C21" s="26" t="s">
        <v>124</v>
      </c>
      <c r="D21" s="41" t="s">
        <v>92</v>
      </c>
      <c r="E21" s="40" t="s">
        <v>13</v>
      </c>
      <c r="F21" s="38" t="s">
        <v>14</v>
      </c>
      <c r="G21" s="6">
        <v>115000</v>
      </c>
      <c r="H21" s="39">
        <f t="shared" si="4"/>
        <v>3300.5</v>
      </c>
      <c r="I21" s="39">
        <v>15633.74</v>
      </c>
      <c r="J21" s="39">
        <f t="shared" si="5"/>
        <v>3496</v>
      </c>
      <c r="K21" s="39">
        <v>1151.5</v>
      </c>
      <c r="L21" s="56">
        <f t="shared" si="8"/>
        <v>23581.739999999998</v>
      </c>
      <c r="M21" s="56"/>
      <c r="N21" s="45">
        <f t="shared" si="7"/>
        <v>91418.260000000009</v>
      </c>
    </row>
    <row r="22" spans="1:14" s="27" customFormat="1" ht="31.5" customHeight="1" thickBot="1" x14ac:dyDescent="0.3">
      <c r="A22" s="9">
        <v>11</v>
      </c>
      <c r="B22" s="26" t="s">
        <v>72</v>
      </c>
      <c r="C22" s="26" t="s">
        <v>51</v>
      </c>
      <c r="D22" s="41" t="s">
        <v>73</v>
      </c>
      <c r="E22" s="41" t="s">
        <v>13</v>
      </c>
      <c r="F22" s="42" t="s">
        <v>25</v>
      </c>
      <c r="G22" s="6">
        <v>140000</v>
      </c>
      <c r="H22" s="39">
        <f t="shared" si="4"/>
        <v>4018</v>
      </c>
      <c r="I22" s="39">
        <v>20656.64</v>
      </c>
      <c r="J22" s="39">
        <f t="shared" si="5"/>
        <v>4256</v>
      </c>
      <c r="K22" s="39">
        <v>4482.42</v>
      </c>
      <c r="L22" s="56">
        <f>H22+I22+J22+K22</f>
        <v>33413.06</v>
      </c>
      <c r="M22" s="56"/>
      <c r="N22" s="45">
        <f t="shared" si="7"/>
        <v>106586.94</v>
      </c>
    </row>
    <row r="23" spans="1:14" s="27" customFormat="1" ht="32.25" customHeight="1" thickBot="1" x14ac:dyDescent="0.3">
      <c r="A23" s="9">
        <v>12</v>
      </c>
      <c r="B23" s="26" t="s">
        <v>81</v>
      </c>
      <c r="C23" s="26" t="s">
        <v>51</v>
      </c>
      <c r="D23" s="26" t="s">
        <v>82</v>
      </c>
      <c r="E23" s="26" t="s">
        <v>31</v>
      </c>
      <c r="F23" s="6" t="s">
        <v>14</v>
      </c>
      <c r="G23" s="6">
        <v>32000</v>
      </c>
      <c r="H23" s="39">
        <f t="shared" si="4"/>
        <v>918.4</v>
      </c>
      <c r="I23" s="39">
        <v>0</v>
      </c>
      <c r="J23" s="39">
        <f t="shared" si="5"/>
        <v>972.8</v>
      </c>
      <c r="K23" s="39">
        <v>425</v>
      </c>
      <c r="L23" s="56">
        <f t="shared" ref="L23:L29" si="9">H23+I23+J23+K23</f>
        <v>2316.1999999999998</v>
      </c>
      <c r="M23" s="56"/>
      <c r="N23" s="45">
        <f t="shared" si="7"/>
        <v>29683.8</v>
      </c>
    </row>
    <row r="24" spans="1:14" s="27" customFormat="1" ht="31.5" customHeight="1" thickBot="1" x14ac:dyDescent="0.3">
      <c r="A24" s="9">
        <v>13</v>
      </c>
      <c r="B24" s="26" t="s">
        <v>93</v>
      </c>
      <c r="C24" s="26" t="s">
        <v>51</v>
      </c>
      <c r="D24" s="26" t="s">
        <v>94</v>
      </c>
      <c r="E24" s="26" t="s">
        <v>31</v>
      </c>
      <c r="F24" s="6" t="s">
        <v>25</v>
      </c>
      <c r="G24" s="6">
        <v>38000</v>
      </c>
      <c r="H24" s="39">
        <f t="shared" si="4"/>
        <v>1090.5999999999999</v>
      </c>
      <c r="I24" s="39">
        <v>160.38</v>
      </c>
      <c r="J24" s="39">
        <f t="shared" si="5"/>
        <v>1155.2</v>
      </c>
      <c r="K24" s="39">
        <v>11893</v>
      </c>
      <c r="L24" s="56">
        <f t="shared" si="9"/>
        <v>14299.18</v>
      </c>
      <c r="M24" s="56"/>
      <c r="N24" s="45">
        <f t="shared" si="7"/>
        <v>23700.82</v>
      </c>
    </row>
    <row r="25" spans="1:14" s="27" customFormat="1" ht="31.5" customHeight="1" thickBot="1" x14ac:dyDescent="0.3">
      <c r="A25" s="9">
        <v>14</v>
      </c>
      <c r="B25" s="26" t="s">
        <v>193</v>
      </c>
      <c r="C25" s="26" t="s">
        <v>51</v>
      </c>
      <c r="D25" s="26" t="s">
        <v>194</v>
      </c>
      <c r="E25" s="26" t="s">
        <v>31</v>
      </c>
      <c r="F25" s="38" t="s">
        <v>25</v>
      </c>
      <c r="G25" s="6">
        <v>31000</v>
      </c>
      <c r="H25" s="39">
        <f t="shared" si="4"/>
        <v>889.7</v>
      </c>
      <c r="I25" s="39"/>
      <c r="J25" s="39">
        <f t="shared" si="5"/>
        <v>942.4</v>
      </c>
      <c r="K25" s="39">
        <v>425</v>
      </c>
      <c r="L25" s="56">
        <f t="shared" ref="L25" si="10">H25+I25+J25+K25</f>
        <v>2257.1</v>
      </c>
      <c r="M25" s="56"/>
      <c r="N25" s="45">
        <f t="shared" si="7"/>
        <v>28742.9</v>
      </c>
    </row>
    <row r="26" spans="1:14" s="27" customFormat="1" ht="32.25" customHeight="1" thickBot="1" x14ac:dyDescent="0.3">
      <c r="A26" s="9">
        <v>15</v>
      </c>
      <c r="B26" s="26" t="s">
        <v>130</v>
      </c>
      <c r="C26" s="26" t="s">
        <v>51</v>
      </c>
      <c r="D26" s="41" t="s">
        <v>131</v>
      </c>
      <c r="E26" s="26" t="s">
        <v>31</v>
      </c>
      <c r="F26" s="38" t="s">
        <v>25</v>
      </c>
      <c r="G26" s="6">
        <v>25000</v>
      </c>
      <c r="H26" s="39">
        <v>717.5</v>
      </c>
      <c r="I26" s="39">
        <v>0</v>
      </c>
      <c r="J26" s="39">
        <v>760</v>
      </c>
      <c r="K26" s="39">
        <v>3847</v>
      </c>
      <c r="L26" s="56">
        <f t="shared" si="9"/>
        <v>5324.5</v>
      </c>
      <c r="M26" s="56"/>
      <c r="N26" s="45">
        <f t="shared" si="7"/>
        <v>19675.5</v>
      </c>
    </row>
    <row r="27" spans="1:14" s="27" customFormat="1" ht="33.75" customHeight="1" thickBot="1" x14ac:dyDescent="0.3">
      <c r="A27" s="9">
        <v>16</v>
      </c>
      <c r="B27" s="26" t="s">
        <v>188</v>
      </c>
      <c r="C27" s="26" t="s">
        <v>125</v>
      </c>
      <c r="D27" s="26" t="s">
        <v>189</v>
      </c>
      <c r="E27" s="26" t="s">
        <v>31</v>
      </c>
      <c r="F27" s="38" t="s">
        <v>25</v>
      </c>
      <c r="G27" s="6">
        <v>95000</v>
      </c>
      <c r="H27" s="39">
        <f t="shared" ref="H27" si="11">G27*0.0287</f>
        <v>2726.5</v>
      </c>
      <c r="I27" s="39">
        <v>10929.24</v>
      </c>
      <c r="J27" s="39">
        <f t="shared" ref="J27:J30" si="12">G27*3.04%</f>
        <v>2888</v>
      </c>
      <c r="K27" s="39">
        <v>425</v>
      </c>
      <c r="L27" s="56">
        <f t="shared" si="9"/>
        <v>16968.739999999998</v>
      </c>
      <c r="M27" s="56"/>
      <c r="N27" s="45">
        <f t="shared" si="7"/>
        <v>78031.260000000009</v>
      </c>
    </row>
    <row r="28" spans="1:14" s="27" customFormat="1" ht="31.5" customHeight="1" thickBot="1" x14ac:dyDescent="0.3">
      <c r="A28" s="9">
        <v>17</v>
      </c>
      <c r="B28" s="26" t="s">
        <v>70</v>
      </c>
      <c r="C28" s="26" t="s">
        <v>125</v>
      </c>
      <c r="D28" s="41" t="s">
        <v>71</v>
      </c>
      <c r="E28" s="41" t="s">
        <v>26</v>
      </c>
      <c r="F28" s="42" t="s">
        <v>14</v>
      </c>
      <c r="G28" s="6">
        <v>45000</v>
      </c>
      <c r="H28" s="39">
        <f>G28*0.0287</f>
        <v>1291.5</v>
      </c>
      <c r="I28" s="39">
        <v>1148.33</v>
      </c>
      <c r="J28" s="39">
        <f t="shared" si="12"/>
        <v>1368</v>
      </c>
      <c r="K28" s="39">
        <v>19975.5</v>
      </c>
      <c r="L28" s="56">
        <f t="shared" si="9"/>
        <v>23783.33</v>
      </c>
      <c r="M28" s="56"/>
      <c r="N28" s="45">
        <f t="shared" si="7"/>
        <v>21216.67</v>
      </c>
    </row>
    <row r="29" spans="1:14" s="27" customFormat="1" ht="30.75" customHeight="1" thickBot="1" x14ac:dyDescent="0.3">
      <c r="A29" s="9">
        <v>18</v>
      </c>
      <c r="B29" s="26" t="s">
        <v>104</v>
      </c>
      <c r="C29" s="26" t="s">
        <v>61</v>
      </c>
      <c r="D29" s="41" t="s">
        <v>132</v>
      </c>
      <c r="E29" s="26" t="s">
        <v>31</v>
      </c>
      <c r="F29" s="38" t="s">
        <v>25</v>
      </c>
      <c r="G29" s="6">
        <v>38000</v>
      </c>
      <c r="H29" s="39">
        <f t="shared" ref="H29:H30" si="13">G29*0.0287</f>
        <v>1090.5999999999999</v>
      </c>
      <c r="I29" s="39">
        <v>0</v>
      </c>
      <c r="J29" s="39">
        <f t="shared" si="12"/>
        <v>1155.2</v>
      </c>
      <c r="K29" s="39">
        <v>12749.46</v>
      </c>
      <c r="L29" s="56">
        <f t="shared" si="9"/>
        <v>14995.259999999998</v>
      </c>
      <c r="M29" s="56"/>
      <c r="N29" s="45">
        <f t="shared" si="7"/>
        <v>23004.74</v>
      </c>
    </row>
    <row r="30" spans="1:14" s="27" customFormat="1" ht="32.25" customHeight="1" thickBot="1" x14ac:dyDescent="0.3">
      <c r="A30" s="9">
        <v>19</v>
      </c>
      <c r="B30" s="26" t="s">
        <v>64</v>
      </c>
      <c r="C30" s="26" t="s">
        <v>61</v>
      </c>
      <c r="D30" s="26" t="s">
        <v>65</v>
      </c>
      <c r="E30" s="26" t="s">
        <v>31</v>
      </c>
      <c r="F30" s="38" t="s">
        <v>25</v>
      </c>
      <c r="G30" s="6">
        <v>23000</v>
      </c>
      <c r="H30" s="39">
        <f t="shared" si="13"/>
        <v>660.1</v>
      </c>
      <c r="I30" s="39">
        <v>0</v>
      </c>
      <c r="J30" s="39">
        <f t="shared" si="12"/>
        <v>699.2</v>
      </c>
      <c r="K30" s="39">
        <v>19042.849999999999</v>
      </c>
      <c r="L30" s="56">
        <f t="shared" ref="L30" si="14">H30+I30+J30+K30</f>
        <v>20402.149999999998</v>
      </c>
      <c r="M30" s="56"/>
      <c r="N30" s="45">
        <f t="shared" si="7"/>
        <v>2597.8500000000022</v>
      </c>
    </row>
    <row r="31" spans="1:14" s="27" customFormat="1" ht="32.25" customHeight="1" thickBot="1" x14ac:dyDescent="0.3">
      <c r="A31" s="9">
        <v>20</v>
      </c>
      <c r="B31" s="26" t="s">
        <v>67</v>
      </c>
      <c r="C31" s="26" t="s">
        <v>61</v>
      </c>
      <c r="D31" s="26" t="s">
        <v>68</v>
      </c>
      <c r="E31" s="26" t="s">
        <v>31</v>
      </c>
      <c r="F31" s="38" t="s">
        <v>25</v>
      </c>
      <c r="G31" s="6">
        <v>25000</v>
      </c>
      <c r="H31" s="39">
        <v>717.5</v>
      </c>
      <c r="I31" s="39">
        <v>0</v>
      </c>
      <c r="J31" s="39">
        <v>760</v>
      </c>
      <c r="K31" s="39">
        <v>10592.93</v>
      </c>
      <c r="L31" s="56">
        <f>H31+I31+J31+K31</f>
        <v>12070.43</v>
      </c>
      <c r="M31" s="56"/>
      <c r="N31" s="45">
        <f t="shared" si="7"/>
        <v>12929.57</v>
      </c>
    </row>
    <row r="32" spans="1:14" s="27" customFormat="1" ht="32.25" customHeight="1" thickBot="1" x14ac:dyDescent="0.3">
      <c r="A32" s="9">
        <v>21</v>
      </c>
      <c r="B32" s="26" t="s">
        <v>80</v>
      </c>
      <c r="C32" s="26" t="s">
        <v>61</v>
      </c>
      <c r="D32" s="26" t="s">
        <v>62</v>
      </c>
      <c r="E32" s="26" t="s">
        <v>31</v>
      </c>
      <c r="F32" s="6" t="s">
        <v>25</v>
      </c>
      <c r="G32" s="6">
        <v>21000</v>
      </c>
      <c r="H32" s="39">
        <f t="shared" ref="H32:H50" si="15">G32*0.0287</f>
        <v>602.70000000000005</v>
      </c>
      <c r="I32" s="39">
        <v>0</v>
      </c>
      <c r="J32" s="39">
        <f t="shared" ref="J32:J50" si="16">G32*3.04%</f>
        <v>638.4</v>
      </c>
      <c r="K32" s="39">
        <v>3040.46</v>
      </c>
      <c r="L32" s="56">
        <f>H32+I32+J32+K32</f>
        <v>4281.5599999999995</v>
      </c>
      <c r="M32" s="56"/>
      <c r="N32" s="45">
        <f t="shared" si="7"/>
        <v>16718.440000000002</v>
      </c>
    </row>
    <row r="33" spans="1:14" s="27" customFormat="1" ht="38.1" customHeight="1" thickBot="1" x14ac:dyDescent="0.3">
      <c r="A33" s="9">
        <v>22</v>
      </c>
      <c r="B33" s="26" t="s">
        <v>100</v>
      </c>
      <c r="C33" s="26" t="s">
        <v>61</v>
      </c>
      <c r="D33" s="41" t="s">
        <v>62</v>
      </c>
      <c r="E33" s="26" t="s">
        <v>31</v>
      </c>
      <c r="F33" s="38" t="s">
        <v>14</v>
      </c>
      <c r="G33" s="6">
        <v>21000</v>
      </c>
      <c r="H33" s="39">
        <f t="shared" si="15"/>
        <v>602.70000000000005</v>
      </c>
      <c r="I33" s="39">
        <v>0</v>
      </c>
      <c r="J33" s="39">
        <f t="shared" si="16"/>
        <v>638.4</v>
      </c>
      <c r="K33" s="39">
        <v>5487</v>
      </c>
      <c r="L33" s="56">
        <f t="shared" ref="L33:L36" si="17">H33+I33+J33+K33</f>
        <v>6728.1</v>
      </c>
      <c r="M33" s="56"/>
      <c r="N33" s="45">
        <f t="shared" si="7"/>
        <v>14271.9</v>
      </c>
    </row>
    <row r="34" spans="1:14" s="27" customFormat="1" ht="38.1" customHeight="1" thickBot="1" x14ac:dyDescent="0.3">
      <c r="A34" s="9">
        <v>23</v>
      </c>
      <c r="B34" s="26" t="s">
        <v>101</v>
      </c>
      <c r="C34" s="26" t="s">
        <v>61</v>
      </c>
      <c r="D34" s="41" t="s">
        <v>62</v>
      </c>
      <c r="E34" s="26" t="s">
        <v>31</v>
      </c>
      <c r="F34" s="38" t="s">
        <v>14</v>
      </c>
      <c r="G34" s="6">
        <v>21000</v>
      </c>
      <c r="H34" s="39">
        <f t="shared" si="15"/>
        <v>602.70000000000005</v>
      </c>
      <c r="I34" s="39">
        <v>0</v>
      </c>
      <c r="J34" s="39">
        <f t="shared" si="16"/>
        <v>638.4</v>
      </c>
      <c r="K34" s="39">
        <v>325</v>
      </c>
      <c r="L34" s="56">
        <f t="shared" si="17"/>
        <v>1566.1</v>
      </c>
      <c r="M34" s="56"/>
      <c r="N34" s="45">
        <f t="shared" si="7"/>
        <v>19433.900000000001</v>
      </c>
    </row>
    <row r="35" spans="1:14" s="27" customFormat="1" ht="39" customHeight="1" thickBot="1" x14ac:dyDescent="0.3">
      <c r="A35" s="9">
        <v>24</v>
      </c>
      <c r="B35" s="26" t="s">
        <v>166</v>
      </c>
      <c r="C35" s="26" t="s">
        <v>61</v>
      </c>
      <c r="D35" s="26" t="s">
        <v>65</v>
      </c>
      <c r="E35" s="26" t="s">
        <v>31</v>
      </c>
      <c r="F35" s="6" t="s">
        <v>25</v>
      </c>
      <c r="G35" s="6">
        <v>23000</v>
      </c>
      <c r="H35" s="39">
        <v>660.1</v>
      </c>
      <c r="I35" s="39">
        <v>0</v>
      </c>
      <c r="J35" s="39">
        <f t="shared" si="16"/>
        <v>699.2</v>
      </c>
      <c r="K35" s="39">
        <v>325</v>
      </c>
      <c r="L35" s="56">
        <f t="shared" si="17"/>
        <v>1684.3000000000002</v>
      </c>
      <c r="M35" s="56"/>
      <c r="N35" s="45">
        <f t="shared" si="7"/>
        <v>21315.7</v>
      </c>
    </row>
    <row r="36" spans="1:14" s="27" customFormat="1" ht="38.1" customHeight="1" thickBot="1" x14ac:dyDescent="0.3">
      <c r="A36" s="9">
        <v>25</v>
      </c>
      <c r="B36" s="26" t="s">
        <v>66</v>
      </c>
      <c r="C36" s="26" t="s">
        <v>61</v>
      </c>
      <c r="D36" s="26" t="s">
        <v>62</v>
      </c>
      <c r="E36" s="26" t="s">
        <v>31</v>
      </c>
      <c r="F36" s="38" t="s">
        <v>14</v>
      </c>
      <c r="G36" s="6">
        <v>21000</v>
      </c>
      <c r="H36" s="39">
        <f t="shared" ref="H36" si="18">G36*0.0287</f>
        <v>602.70000000000005</v>
      </c>
      <c r="I36" s="39">
        <v>0</v>
      </c>
      <c r="J36" s="39">
        <f t="shared" si="16"/>
        <v>638.4</v>
      </c>
      <c r="K36" s="39">
        <v>505</v>
      </c>
      <c r="L36" s="56">
        <f t="shared" si="17"/>
        <v>1746.1</v>
      </c>
      <c r="M36" s="56"/>
      <c r="N36" s="45">
        <f t="shared" si="7"/>
        <v>19253.900000000001</v>
      </c>
    </row>
    <row r="37" spans="1:14" s="27" customFormat="1" ht="38.1" customHeight="1" thickBot="1" x14ac:dyDescent="0.3">
      <c r="A37" s="9">
        <v>26</v>
      </c>
      <c r="B37" s="26" t="s">
        <v>69</v>
      </c>
      <c r="C37" s="26" t="s">
        <v>61</v>
      </c>
      <c r="D37" s="26" t="s">
        <v>62</v>
      </c>
      <c r="E37" s="26" t="s">
        <v>31</v>
      </c>
      <c r="F37" s="38" t="s">
        <v>14</v>
      </c>
      <c r="G37" s="6">
        <v>21000</v>
      </c>
      <c r="H37" s="39">
        <f t="shared" si="15"/>
        <v>602.70000000000005</v>
      </c>
      <c r="I37" s="39">
        <v>0</v>
      </c>
      <c r="J37" s="39">
        <f t="shared" si="16"/>
        <v>638.4</v>
      </c>
      <c r="K37" s="39">
        <v>11272</v>
      </c>
      <c r="L37" s="56">
        <f>H37+I37+J37+K37</f>
        <v>12513.1</v>
      </c>
      <c r="M37" s="56"/>
      <c r="N37" s="45">
        <f t="shared" si="7"/>
        <v>8486.9</v>
      </c>
    </row>
    <row r="38" spans="1:14" s="27" customFormat="1" ht="39" customHeight="1" thickBot="1" x14ac:dyDescent="0.3">
      <c r="A38" s="9">
        <v>27</v>
      </c>
      <c r="B38" s="26" t="s">
        <v>79</v>
      </c>
      <c r="C38" s="26" t="s">
        <v>61</v>
      </c>
      <c r="D38" s="41" t="s">
        <v>62</v>
      </c>
      <c r="E38" s="26" t="s">
        <v>13</v>
      </c>
      <c r="F38" s="42" t="s">
        <v>14</v>
      </c>
      <c r="G38" s="6">
        <v>21000</v>
      </c>
      <c r="H38" s="39">
        <f t="shared" si="15"/>
        <v>602.70000000000005</v>
      </c>
      <c r="I38" s="39">
        <v>0</v>
      </c>
      <c r="J38" s="39">
        <f>G38*3.04%</f>
        <v>638.4</v>
      </c>
      <c r="K38" s="39">
        <v>16152.53</v>
      </c>
      <c r="L38" s="56">
        <f t="shared" ref="L38:L50" si="19">H38+I38+J38+K38</f>
        <v>17393.63</v>
      </c>
      <c r="M38" s="56"/>
      <c r="N38" s="45">
        <f t="shared" si="7"/>
        <v>3606.369999999999</v>
      </c>
    </row>
    <row r="39" spans="1:14" s="27" customFormat="1" ht="38.1" customHeight="1" thickBot="1" x14ac:dyDescent="0.3">
      <c r="A39" s="9">
        <v>28</v>
      </c>
      <c r="B39" s="26" t="s">
        <v>74</v>
      </c>
      <c r="C39" s="26" t="s">
        <v>61</v>
      </c>
      <c r="D39" s="26" t="s">
        <v>62</v>
      </c>
      <c r="E39" s="26" t="s">
        <v>31</v>
      </c>
      <c r="F39" s="6" t="s">
        <v>14</v>
      </c>
      <c r="G39" s="6">
        <v>21000</v>
      </c>
      <c r="H39" s="39">
        <f t="shared" si="15"/>
        <v>602.70000000000005</v>
      </c>
      <c r="I39" s="39">
        <v>0</v>
      </c>
      <c r="J39" s="39">
        <f t="shared" ref="J39:J42" si="20">G39*3.04%</f>
        <v>638.4</v>
      </c>
      <c r="K39" s="39">
        <v>11873.08</v>
      </c>
      <c r="L39" s="56">
        <f t="shared" si="19"/>
        <v>13114.18</v>
      </c>
      <c r="M39" s="56"/>
      <c r="N39" s="45">
        <f t="shared" si="7"/>
        <v>7885.82</v>
      </c>
    </row>
    <row r="40" spans="1:14" s="55" customFormat="1" ht="39" customHeight="1" thickBot="1" x14ac:dyDescent="0.3">
      <c r="A40" s="9">
        <v>29</v>
      </c>
      <c r="B40" s="26" t="s">
        <v>78</v>
      </c>
      <c r="C40" s="26" t="s">
        <v>61</v>
      </c>
      <c r="D40" s="41" t="s">
        <v>62</v>
      </c>
      <c r="E40" s="26" t="s">
        <v>31</v>
      </c>
      <c r="F40" s="42" t="s">
        <v>14</v>
      </c>
      <c r="G40" s="6">
        <v>21000</v>
      </c>
      <c r="H40" s="39">
        <f t="shared" si="15"/>
        <v>602.70000000000005</v>
      </c>
      <c r="I40" s="39">
        <v>0</v>
      </c>
      <c r="J40" s="39">
        <f t="shared" si="20"/>
        <v>638.4</v>
      </c>
      <c r="K40" s="39">
        <v>1845</v>
      </c>
      <c r="L40" s="56">
        <f t="shared" si="19"/>
        <v>3086.1</v>
      </c>
      <c r="M40" s="56"/>
      <c r="N40" s="45">
        <f t="shared" si="7"/>
        <v>17913.900000000001</v>
      </c>
    </row>
    <row r="41" spans="1:14" s="27" customFormat="1" ht="38.1" customHeight="1" thickBot="1" x14ac:dyDescent="0.3">
      <c r="A41" s="9">
        <v>30</v>
      </c>
      <c r="B41" s="26" t="s">
        <v>63</v>
      </c>
      <c r="C41" s="26" t="s">
        <v>61</v>
      </c>
      <c r="D41" s="26" t="s">
        <v>62</v>
      </c>
      <c r="E41" s="26" t="s">
        <v>31</v>
      </c>
      <c r="F41" s="38" t="s">
        <v>25</v>
      </c>
      <c r="G41" s="6">
        <v>21000</v>
      </c>
      <c r="H41" s="39">
        <f t="shared" si="15"/>
        <v>602.70000000000005</v>
      </c>
      <c r="I41" s="39">
        <v>0</v>
      </c>
      <c r="J41" s="39">
        <f t="shared" si="20"/>
        <v>638.4</v>
      </c>
      <c r="K41" s="39">
        <v>425</v>
      </c>
      <c r="L41" s="56">
        <f t="shared" si="19"/>
        <v>1666.1</v>
      </c>
      <c r="M41" s="56"/>
      <c r="N41" s="45">
        <f t="shared" si="7"/>
        <v>19333.900000000001</v>
      </c>
    </row>
    <row r="42" spans="1:14" s="27" customFormat="1" ht="39" customHeight="1" thickBot="1" x14ac:dyDescent="0.3">
      <c r="A42" s="9">
        <v>31</v>
      </c>
      <c r="B42" s="26" t="s">
        <v>185</v>
      </c>
      <c r="C42" s="26" t="s">
        <v>61</v>
      </c>
      <c r="D42" s="41" t="s">
        <v>65</v>
      </c>
      <c r="E42" s="26" t="s">
        <v>31</v>
      </c>
      <c r="F42" s="38" t="s">
        <v>25</v>
      </c>
      <c r="G42" s="6">
        <v>23000</v>
      </c>
      <c r="H42" s="39">
        <v>660.1</v>
      </c>
      <c r="I42" s="39">
        <v>0</v>
      </c>
      <c r="J42" s="39">
        <f t="shared" si="20"/>
        <v>699.2</v>
      </c>
      <c r="K42" s="39">
        <v>325</v>
      </c>
      <c r="L42" s="56">
        <f t="shared" si="19"/>
        <v>1684.3000000000002</v>
      </c>
      <c r="M42" s="56"/>
      <c r="N42" s="45">
        <f t="shared" si="7"/>
        <v>21315.7</v>
      </c>
    </row>
    <row r="43" spans="1:14" s="27" customFormat="1" ht="38.1" customHeight="1" thickBot="1" x14ac:dyDescent="0.3">
      <c r="A43" s="9">
        <v>32</v>
      </c>
      <c r="B43" s="26" t="s">
        <v>134</v>
      </c>
      <c r="C43" s="26" t="s">
        <v>61</v>
      </c>
      <c r="D43" s="41" t="s">
        <v>62</v>
      </c>
      <c r="E43" s="26" t="s">
        <v>31</v>
      </c>
      <c r="F43" s="38" t="s">
        <v>14</v>
      </c>
      <c r="G43" s="6">
        <v>21000</v>
      </c>
      <c r="H43" s="39">
        <v>602.70000000000005</v>
      </c>
      <c r="I43" s="39">
        <v>0</v>
      </c>
      <c r="J43" s="39">
        <v>638.4</v>
      </c>
      <c r="K43" s="39">
        <v>1425</v>
      </c>
      <c r="L43" s="56">
        <f t="shared" si="19"/>
        <v>2666.1</v>
      </c>
      <c r="M43" s="56"/>
      <c r="N43" s="45">
        <f t="shared" si="7"/>
        <v>18333.900000000001</v>
      </c>
    </row>
    <row r="44" spans="1:14" s="27" customFormat="1" ht="38.1" customHeight="1" thickBot="1" x14ac:dyDescent="0.3">
      <c r="A44" s="9">
        <v>33</v>
      </c>
      <c r="B44" s="26" t="s">
        <v>190</v>
      </c>
      <c r="C44" s="26" t="s">
        <v>61</v>
      </c>
      <c r="D44" s="26" t="s">
        <v>62</v>
      </c>
      <c r="E44" s="26" t="s">
        <v>31</v>
      </c>
      <c r="F44" s="38" t="s">
        <v>25</v>
      </c>
      <c r="G44" s="6">
        <v>21000</v>
      </c>
      <c r="H44" s="39">
        <f t="shared" ref="H44:H46" si="21">G44*0.0287</f>
        <v>602.70000000000005</v>
      </c>
      <c r="I44" s="39">
        <v>0</v>
      </c>
      <c r="J44" s="39">
        <f t="shared" ref="J44:J46" si="22">G44*3.04%</f>
        <v>638.4</v>
      </c>
      <c r="K44" s="39">
        <v>325</v>
      </c>
      <c r="L44" s="56">
        <f t="shared" si="19"/>
        <v>1566.1</v>
      </c>
      <c r="M44" s="56"/>
      <c r="N44" s="45">
        <f t="shared" si="7"/>
        <v>19433.900000000001</v>
      </c>
    </row>
    <row r="45" spans="1:14" s="27" customFormat="1" ht="38.1" customHeight="1" thickBot="1" x14ac:dyDescent="0.3">
      <c r="A45" s="9">
        <v>34</v>
      </c>
      <c r="B45" s="23" t="s">
        <v>150</v>
      </c>
      <c r="C45" s="26" t="s">
        <v>61</v>
      </c>
      <c r="D45" s="26" t="s">
        <v>62</v>
      </c>
      <c r="E45" s="26" t="s">
        <v>31</v>
      </c>
      <c r="F45" s="38" t="s">
        <v>25</v>
      </c>
      <c r="G45" s="6">
        <v>21000</v>
      </c>
      <c r="H45" s="39">
        <f t="shared" si="21"/>
        <v>602.70000000000005</v>
      </c>
      <c r="I45" s="39">
        <v>0</v>
      </c>
      <c r="J45" s="39">
        <f t="shared" si="22"/>
        <v>638.4</v>
      </c>
      <c r="K45" s="39">
        <v>325</v>
      </c>
      <c r="L45" s="56">
        <f t="shared" si="19"/>
        <v>1566.1</v>
      </c>
      <c r="M45" s="56"/>
      <c r="N45" s="45">
        <f t="shared" si="7"/>
        <v>19433.900000000001</v>
      </c>
    </row>
    <row r="46" spans="1:14" s="27" customFormat="1" ht="38.1" customHeight="1" thickBot="1" x14ac:dyDescent="0.3">
      <c r="A46" s="9">
        <v>35</v>
      </c>
      <c r="B46" s="23" t="s">
        <v>151</v>
      </c>
      <c r="C46" s="26" t="s">
        <v>61</v>
      </c>
      <c r="D46" s="26" t="s">
        <v>62</v>
      </c>
      <c r="E46" s="26" t="s">
        <v>31</v>
      </c>
      <c r="F46" s="38" t="s">
        <v>25</v>
      </c>
      <c r="G46" s="6">
        <v>21000</v>
      </c>
      <c r="H46" s="39">
        <f t="shared" si="21"/>
        <v>602.70000000000005</v>
      </c>
      <c r="I46" s="39">
        <v>0</v>
      </c>
      <c r="J46" s="39">
        <f t="shared" si="22"/>
        <v>638.4</v>
      </c>
      <c r="K46" s="39">
        <v>2040.46</v>
      </c>
      <c r="L46" s="56">
        <f t="shared" si="19"/>
        <v>3281.56</v>
      </c>
      <c r="M46" s="56"/>
      <c r="N46" s="45">
        <f t="shared" si="7"/>
        <v>17718.439999999999</v>
      </c>
    </row>
    <row r="47" spans="1:14" s="27" customFormat="1" ht="38.1" customHeight="1" thickBot="1" x14ac:dyDescent="0.3">
      <c r="A47" s="9">
        <v>36</v>
      </c>
      <c r="B47" s="26" t="s">
        <v>152</v>
      </c>
      <c r="C47" s="26" t="s">
        <v>61</v>
      </c>
      <c r="D47" s="26" t="s">
        <v>153</v>
      </c>
      <c r="E47" s="26" t="s">
        <v>31</v>
      </c>
      <c r="F47" s="6" t="s">
        <v>25</v>
      </c>
      <c r="G47" s="6">
        <v>21000</v>
      </c>
      <c r="H47" s="39">
        <v>602.70000000000005</v>
      </c>
      <c r="I47" s="39">
        <v>0</v>
      </c>
      <c r="J47" s="39">
        <v>638.4</v>
      </c>
      <c r="K47" s="39">
        <v>325</v>
      </c>
      <c r="L47" s="56">
        <f t="shared" si="19"/>
        <v>1566.1</v>
      </c>
      <c r="M47" s="56"/>
      <c r="N47" s="45">
        <f>G47-L47</f>
        <v>19433.900000000001</v>
      </c>
    </row>
    <row r="48" spans="1:14" s="27" customFormat="1" ht="36" customHeight="1" thickBot="1" x14ac:dyDescent="0.3">
      <c r="A48" s="9">
        <v>37</v>
      </c>
      <c r="B48" s="26" t="s">
        <v>75</v>
      </c>
      <c r="C48" s="26" t="s">
        <v>61</v>
      </c>
      <c r="D48" s="26" t="s">
        <v>62</v>
      </c>
      <c r="E48" s="26" t="s">
        <v>31</v>
      </c>
      <c r="F48" s="6" t="s">
        <v>25</v>
      </c>
      <c r="G48" s="6">
        <v>21000</v>
      </c>
      <c r="H48" s="39">
        <f t="shared" ref="H48" si="23">G48*0.0287</f>
        <v>602.70000000000005</v>
      </c>
      <c r="I48" s="39">
        <v>0</v>
      </c>
      <c r="J48" s="39">
        <f t="shared" ref="J48" si="24">G48*3.04%</f>
        <v>638.4</v>
      </c>
      <c r="K48" s="39">
        <v>325</v>
      </c>
      <c r="L48" s="56">
        <f t="shared" si="19"/>
        <v>1566.1</v>
      </c>
      <c r="M48" s="56"/>
      <c r="N48" s="45">
        <f t="shared" ref="N48" si="25">G48-L48</f>
        <v>19433.900000000001</v>
      </c>
    </row>
    <row r="49" spans="1:14" s="27" customFormat="1" ht="38.1" customHeight="1" thickBot="1" x14ac:dyDescent="0.3">
      <c r="A49" s="9">
        <v>38</v>
      </c>
      <c r="B49" s="26" t="s">
        <v>157</v>
      </c>
      <c r="C49" s="26" t="s">
        <v>61</v>
      </c>
      <c r="D49" s="26" t="s">
        <v>62</v>
      </c>
      <c r="E49" s="26" t="s">
        <v>31</v>
      </c>
      <c r="F49" s="6" t="s">
        <v>14</v>
      </c>
      <c r="G49" s="6">
        <v>21000</v>
      </c>
      <c r="H49" s="39">
        <f t="shared" si="15"/>
        <v>602.70000000000005</v>
      </c>
      <c r="I49" s="39">
        <v>0</v>
      </c>
      <c r="J49" s="39">
        <f t="shared" si="16"/>
        <v>638.4</v>
      </c>
      <c r="K49" s="39">
        <v>325</v>
      </c>
      <c r="L49" s="56">
        <f t="shared" si="19"/>
        <v>1566.1</v>
      </c>
      <c r="M49" s="56"/>
      <c r="N49" s="45">
        <f t="shared" si="7"/>
        <v>19433.900000000001</v>
      </c>
    </row>
    <row r="50" spans="1:14" s="27" customFormat="1" ht="38.1" customHeight="1" thickBot="1" x14ac:dyDescent="0.3">
      <c r="A50" s="9">
        <v>39</v>
      </c>
      <c r="B50" s="40" t="s">
        <v>88</v>
      </c>
      <c r="C50" s="26" t="s">
        <v>89</v>
      </c>
      <c r="D50" s="41" t="s">
        <v>90</v>
      </c>
      <c r="E50" s="40" t="s">
        <v>13</v>
      </c>
      <c r="F50" s="38" t="s">
        <v>25</v>
      </c>
      <c r="G50" s="6">
        <v>115000</v>
      </c>
      <c r="H50" s="39">
        <f t="shared" si="15"/>
        <v>3300.5</v>
      </c>
      <c r="I50" s="39">
        <v>5204</v>
      </c>
      <c r="J50" s="39">
        <f t="shared" si="16"/>
        <v>3496</v>
      </c>
      <c r="K50" s="39">
        <v>2040.46</v>
      </c>
      <c r="L50" s="56">
        <f t="shared" si="19"/>
        <v>14040.96</v>
      </c>
      <c r="M50" s="56"/>
      <c r="N50" s="45">
        <f t="shared" si="7"/>
        <v>100959.04000000001</v>
      </c>
    </row>
    <row r="51" spans="1:14" s="27" customFormat="1" ht="38.1" customHeight="1" thickBot="1" x14ac:dyDescent="0.3">
      <c r="A51" s="9">
        <v>40</v>
      </c>
      <c r="B51" s="26" t="s">
        <v>52</v>
      </c>
      <c r="C51" s="26" t="s">
        <v>123</v>
      </c>
      <c r="D51" s="26" t="s">
        <v>53</v>
      </c>
      <c r="E51" s="26" t="s">
        <v>13</v>
      </c>
      <c r="F51" s="6" t="s">
        <v>14</v>
      </c>
      <c r="G51" s="6">
        <v>95000</v>
      </c>
      <c r="H51" s="39">
        <f>G51*0.0287</f>
        <v>2726.5</v>
      </c>
      <c r="I51" s="39">
        <v>10071.51</v>
      </c>
      <c r="J51" s="39">
        <v>2888</v>
      </c>
      <c r="K51" s="39">
        <v>4727.42</v>
      </c>
      <c r="L51" s="56">
        <f>H51+I51+J51+K51</f>
        <v>20413.43</v>
      </c>
      <c r="M51" s="56"/>
      <c r="N51" s="45">
        <f>G51-L51</f>
        <v>74586.570000000007</v>
      </c>
    </row>
    <row r="52" spans="1:14" s="27" customFormat="1" ht="38.1" customHeight="1" thickBot="1" x14ac:dyDescent="0.3">
      <c r="A52" s="9">
        <v>41</v>
      </c>
      <c r="B52" s="26" t="s">
        <v>54</v>
      </c>
      <c r="C52" s="26" t="s">
        <v>123</v>
      </c>
      <c r="D52" s="26" t="s">
        <v>55</v>
      </c>
      <c r="E52" s="40" t="s">
        <v>31</v>
      </c>
      <c r="F52" s="6" t="s">
        <v>14</v>
      </c>
      <c r="G52" s="6">
        <v>36000</v>
      </c>
      <c r="H52" s="39">
        <f t="shared" ref="H52:H53" si="26">G52*0.0287</f>
        <v>1033.2</v>
      </c>
      <c r="I52" s="39">
        <v>0</v>
      </c>
      <c r="J52" s="39">
        <v>1094.4000000000001</v>
      </c>
      <c r="K52" s="39">
        <v>8560</v>
      </c>
      <c r="L52" s="56">
        <f t="shared" ref="L52:L53" si="27">H52+I52+J52+K52</f>
        <v>10687.6</v>
      </c>
      <c r="M52" s="56"/>
      <c r="N52" s="45">
        <f t="shared" ref="N52:N53" si="28">G52-L52</f>
        <v>25312.400000000001</v>
      </c>
    </row>
    <row r="53" spans="1:14" s="27" customFormat="1" ht="38.1" customHeight="1" thickBot="1" x14ac:dyDescent="0.3">
      <c r="A53" s="9">
        <v>42</v>
      </c>
      <c r="B53" s="26" t="s">
        <v>76</v>
      </c>
      <c r="C53" s="26" t="s">
        <v>123</v>
      </c>
      <c r="D53" s="26" t="s">
        <v>77</v>
      </c>
      <c r="E53" s="26" t="s">
        <v>31</v>
      </c>
      <c r="F53" s="6" t="s">
        <v>25</v>
      </c>
      <c r="G53" s="6">
        <v>25000</v>
      </c>
      <c r="H53" s="39">
        <f t="shared" si="26"/>
        <v>717.5</v>
      </c>
      <c r="I53" s="39">
        <v>0</v>
      </c>
      <c r="J53" s="39">
        <f t="shared" ref="J53" si="29">G53*3.04%</f>
        <v>760</v>
      </c>
      <c r="K53" s="39">
        <v>5162</v>
      </c>
      <c r="L53" s="56">
        <f t="shared" si="27"/>
        <v>6639.5</v>
      </c>
      <c r="M53" s="56"/>
      <c r="N53" s="45">
        <f t="shared" si="28"/>
        <v>18360.5</v>
      </c>
    </row>
    <row r="54" spans="1:14" s="27" customFormat="1" ht="38.1" customHeight="1" thickBot="1" x14ac:dyDescent="0.3">
      <c r="A54" s="9">
        <v>43</v>
      </c>
      <c r="B54" s="26" t="s">
        <v>192</v>
      </c>
      <c r="C54" s="26" t="s">
        <v>123</v>
      </c>
      <c r="D54" s="26" t="s">
        <v>55</v>
      </c>
      <c r="E54" s="26" t="s">
        <v>31</v>
      </c>
      <c r="F54" s="6" t="s">
        <v>14</v>
      </c>
      <c r="G54" s="6">
        <v>34000</v>
      </c>
      <c r="H54" s="39">
        <f t="shared" si="0"/>
        <v>975.8</v>
      </c>
      <c r="I54" s="39">
        <v>0</v>
      </c>
      <c r="J54" s="39">
        <f t="shared" si="1"/>
        <v>1033.5999999999999</v>
      </c>
      <c r="K54" s="39">
        <v>425</v>
      </c>
      <c r="L54" s="56">
        <f t="shared" si="2"/>
        <v>2434.3999999999996</v>
      </c>
      <c r="M54" s="56"/>
      <c r="N54" s="45">
        <f t="shared" si="3"/>
        <v>31565.599999999999</v>
      </c>
    </row>
    <row r="55" spans="1:14" s="27" customFormat="1" ht="38.1" customHeight="1" thickBot="1" x14ac:dyDescent="0.3">
      <c r="A55" s="9">
        <v>44</v>
      </c>
      <c r="B55" s="26" t="s">
        <v>103</v>
      </c>
      <c r="C55" s="26" t="s">
        <v>123</v>
      </c>
      <c r="D55" s="41" t="s">
        <v>55</v>
      </c>
      <c r="E55" s="26" t="s">
        <v>31</v>
      </c>
      <c r="F55" s="38" t="s">
        <v>14</v>
      </c>
      <c r="G55" s="6">
        <v>34000</v>
      </c>
      <c r="H55" s="39">
        <f t="shared" si="0"/>
        <v>975.8</v>
      </c>
      <c r="I55" s="39">
        <v>0</v>
      </c>
      <c r="J55" s="39">
        <f t="shared" si="1"/>
        <v>1033.5999999999999</v>
      </c>
      <c r="K55" s="39">
        <v>325</v>
      </c>
      <c r="L55" s="56">
        <f t="shared" si="2"/>
        <v>2334.3999999999996</v>
      </c>
      <c r="M55" s="56"/>
      <c r="N55" s="45">
        <f t="shared" si="3"/>
        <v>31665.599999999999</v>
      </c>
    </row>
    <row r="56" spans="1:14" s="27" customFormat="1" ht="38.1" customHeight="1" thickBot="1" x14ac:dyDescent="0.3">
      <c r="A56" s="9">
        <v>45</v>
      </c>
      <c r="B56" s="23" t="s">
        <v>149</v>
      </c>
      <c r="C56" s="12" t="s">
        <v>28</v>
      </c>
      <c r="D56" s="12" t="s">
        <v>96</v>
      </c>
      <c r="E56" s="40" t="s">
        <v>31</v>
      </c>
      <c r="F56" s="6" t="s">
        <v>14</v>
      </c>
      <c r="G56" s="6">
        <v>34000</v>
      </c>
      <c r="H56" s="39">
        <f t="shared" si="0"/>
        <v>975.8</v>
      </c>
      <c r="I56" s="39">
        <v>0</v>
      </c>
      <c r="J56" s="39">
        <f t="shared" ref="J56" si="30">G56*3.04%</f>
        <v>1033.5999999999999</v>
      </c>
      <c r="K56" s="39">
        <v>325</v>
      </c>
      <c r="L56" s="56">
        <f t="shared" si="2"/>
        <v>2334.3999999999996</v>
      </c>
      <c r="M56" s="56"/>
      <c r="N56" s="45">
        <f t="shared" si="3"/>
        <v>31665.599999999999</v>
      </c>
    </row>
    <row r="57" spans="1:14" s="27" customFormat="1" ht="37.5" customHeight="1" thickBot="1" x14ac:dyDescent="0.3">
      <c r="A57" s="9">
        <v>46</v>
      </c>
      <c r="B57" s="40" t="s">
        <v>135</v>
      </c>
      <c r="C57" s="26" t="s">
        <v>127</v>
      </c>
      <c r="D57" s="40" t="s">
        <v>128</v>
      </c>
      <c r="E57" s="26" t="s">
        <v>13</v>
      </c>
      <c r="F57" s="6" t="s">
        <v>14</v>
      </c>
      <c r="G57" s="6">
        <v>95000</v>
      </c>
      <c r="H57" s="39">
        <f>G57*0.0287</f>
        <v>2726.5</v>
      </c>
      <c r="I57" s="39">
        <v>10929.24</v>
      </c>
      <c r="J57" s="39">
        <f>G57*3.04%</f>
        <v>2888</v>
      </c>
      <c r="K57" s="39">
        <v>325</v>
      </c>
      <c r="L57" s="56">
        <f>H57+I57+J57+K57</f>
        <v>16868.739999999998</v>
      </c>
      <c r="M57" s="56"/>
      <c r="N57" s="45">
        <f>G57-L57</f>
        <v>78131.260000000009</v>
      </c>
    </row>
    <row r="58" spans="1:14" s="27" customFormat="1" ht="38.1" customHeight="1" thickBot="1" x14ac:dyDescent="0.3">
      <c r="A58" s="9">
        <v>47</v>
      </c>
      <c r="B58" s="26" t="s">
        <v>129</v>
      </c>
      <c r="C58" s="26" t="s">
        <v>18</v>
      </c>
      <c r="D58" s="26" t="s">
        <v>19</v>
      </c>
      <c r="E58" s="26" t="s">
        <v>13</v>
      </c>
      <c r="F58" s="6" t="s">
        <v>14</v>
      </c>
      <c r="G58" s="6">
        <v>115000</v>
      </c>
      <c r="H58" s="39">
        <f t="shared" ref="H58:H74" si="31">G58*0.0287</f>
        <v>3300.5</v>
      </c>
      <c r="I58" s="39">
        <v>15633.74</v>
      </c>
      <c r="J58" s="39">
        <f t="shared" ref="J58:J59" si="32">G58*3.04%</f>
        <v>3496</v>
      </c>
      <c r="K58" s="39">
        <v>1151.5</v>
      </c>
      <c r="L58" s="56">
        <f t="shared" ref="L58:L81" si="33">H58+I58+J58+K58</f>
        <v>23581.739999999998</v>
      </c>
      <c r="M58" s="56"/>
      <c r="N58" s="45">
        <f t="shared" ref="N58:N74" si="34">G58-L58</f>
        <v>91418.260000000009</v>
      </c>
    </row>
    <row r="59" spans="1:14" s="27" customFormat="1" ht="38.1" customHeight="1" thickBot="1" x14ac:dyDescent="0.3">
      <c r="A59" s="9">
        <v>48</v>
      </c>
      <c r="B59" s="26" t="s">
        <v>49</v>
      </c>
      <c r="C59" s="26" t="s">
        <v>18</v>
      </c>
      <c r="D59" s="26" t="s">
        <v>50</v>
      </c>
      <c r="E59" s="26" t="s">
        <v>26</v>
      </c>
      <c r="F59" s="6" t="s">
        <v>14</v>
      </c>
      <c r="G59" s="6">
        <v>45000</v>
      </c>
      <c r="H59" s="39">
        <f t="shared" si="31"/>
        <v>1291.5</v>
      </c>
      <c r="I59" s="39">
        <v>1148.33</v>
      </c>
      <c r="J59" s="39">
        <f t="shared" si="32"/>
        <v>1368</v>
      </c>
      <c r="K59" s="39">
        <v>325</v>
      </c>
      <c r="L59" s="56">
        <f t="shared" si="33"/>
        <v>4132.83</v>
      </c>
      <c r="M59" s="56"/>
      <c r="N59" s="45">
        <f t="shared" si="34"/>
        <v>40867.17</v>
      </c>
    </row>
    <row r="60" spans="1:14" s="27" customFormat="1" ht="42.75" customHeight="1" thickBot="1" x14ac:dyDescent="0.3">
      <c r="A60" s="9">
        <v>49</v>
      </c>
      <c r="B60" s="26" t="s">
        <v>41</v>
      </c>
      <c r="C60" s="26" t="s">
        <v>39</v>
      </c>
      <c r="D60" s="26" t="s">
        <v>42</v>
      </c>
      <c r="E60" s="26" t="s">
        <v>13</v>
      </c>
      <c r="F60" s="6" t="s">
        <v>25</v>
      </c>
      <c r="G60" s="6">
        <v>115000</v>
      </c>
      <c r="H60" s="39">
        <f t="shared" si="31"/>
        <v>3300.5</v>
      </c>
      <c r="I60" s="39">
        <v>14776.01</v>
      </c>
      <c r="J60" s="39">
        <v>3496</v>
      </c>
      <c r="K60" s="39">
        <v>3755.92</v>
      </c>
      <c r="L60" s="56">
        <f t="shared" si="33"/>
        <v>25328.43</v>
      </c>
      <c r="M60" s="56"/>
      <c r="N60" s="45">
        <f t="shared" si="34"/>
        <v>89671.57</v>
      </c>
    </row>
    <row r="61" spans="1:14" s="27" customFormat="1" ht="40.5" customHeight="1" thickBot="1" x14ac:dyDescent="0.3">
      <c r="A61" s="9">
        <v>50</v>
      </c>
      <c r="B61" s="26" t="s">
        <v>45</v>
      </c>
      <c r="C61" s="26" t="s">
        <v>39</v>
      </c>
      <c r="D61" s="26" t="s">
        <v>46</v>
      </c>
      <c r="E61" s="40" t="s">
        <v>31</v>
      </c>
      <c r="F61" s="6" t="s">
        <v>25</v>
      </c>
      <c r="G61" s="6">
        <v>40000</v>
      </c>
      <c r="H61" s="39">
        <f t="shared" si="31"/>
        <v>1148</v>
      </c>
      <c r="I61" s="39">
        <v>442.65</v>
      </c>
      <c r="J61" s="39">
        <f t="shared" ref="J61:J63" si="35">G61*3.04%</f>
        <v>1216</v>
      </c>
      <c r="K61" s="39">
        <v>3848</v>
      </c>
      <c r="L61" s="56">
        <f t="shared" si="33"/>
        <v>6654.65</v>
      </c>
      <c r="M61" s="56"/>
      <c r="N61" s="45">
        <f t="shared" si="34"/>
        <v>33345.35</v>
      </c>
    </row>
    <row r="62" spans="1:14" s="27" customFormat="1" ht="38.25" customHeight="1" thickBot="1" x14ac:dyDescent="0.3">
      <c r="A62" s="9">
        <v>51</v>
      </c>
      <c r="B62" s="40" t="s">
        <v>38</v>
      </c>
      <c r="C62" s="26" t="s">
        <v>39</v>
      </c>
      <c r="D62" s="40" t="s">
        <v>40</v>
      </c>
      <c r="E62" s="40" t="s">
        <v>31</v>
      </c>
      <c r="F62" s="6" t="s">
        <v>25</v>
      </c>
      <c r="G62" s="6">
        <v>31000</v>
      </c>
      <c r="H62" s="39">
        <f t="shared" si="31"/>
        <v>889.7</v>
      </c>
      <c r="I62" s="39">
        <v>0</v>
      </c>
      <c r="J62" s="39">
        <f t="shared" si="35"/>
        <v>942.4</v>
      </c>
      <c r="K62" s="39">
        <v>425</v>
      </c>
      <c r="L62" s="56">
        <f t="shared" si="33"/>
        <v>2257.1</v>
      </c>
      <c r="M62" s="56"/>
      <c r="N62" s="45">
        <f t="shared" si="34"/>
        <v>28742.9</v>
      </c>
    </row>
    <row r="63" spans="1:14" s="27" customFormat="1" ht="32.25" customHeight="1" thickBot="1" x14ac:dyDescent="0.3">
      <c r="A63" s="9">
        <v>52</v>
      </c>
      <c r="B63" s="26" t="s">
        <v>43</v>
      </c>
      <c r="C63" s="26" t="s">
        <v>39</v>
      </c>
      <c r="D63" s="26" t="s">
        <v>44</v>
      </c>
      <c r="E63" s="26" t="s">
        <v>24</v>
      </c>
      <c r="F63" s="6" t="s">
        <v>25</v>
      </c>
      <c r="G63" s="6">
        <v>45000</v>
      </c>
      <c r="H63" s="39">
        <f t="shared" si="31"/>
        <v>1291.5</v>
      </c>
      <c r="I63" s="39">
        <v>1148.33</v>
      </c>
      <c r="J63" s="39">
        <f t="shared" si="35"/>
        <v>1368</v>
      </c>
      <c r="K63" s="39">
        <v>11123.34</v>
      </c>
      <c r="L63" s="56">
        <f t="shared" si="33"/>
        <v>14931.17</v>
      </c>
      <c r="M63" s="56"/>
      <c r="N63" s="45">
        <f t="shared" si="34"/>
        <v>30068.83</v>
      </c>
    </row>
    <row r="64" spans="1:14" s="27" customFormat="1" ht="33.75" customHeight="1" thickBot="1" x14ac:dyDescent="0.3">
      <c r="A64" s="9">
        <v>53</v>
      </c>
      <c r="B64" s="26" t="s">
        <v>36</v>
      </c>
      <c r="C64" s="26" t="s">
        <v>16</v>
      </c>
      <c r="D64" s="26" t="s">
        <v>37</v>
      </c>
      <c r="E64" s="26" t="s">
        <v>13</v>
      </c>
      <c r="F64" s="6" t="s">
        <v>25</v>
      </c>
      <c r="G64" s="6">
        <v>115000</v>
      </c>
      <c r="H64" s="39">
        <f t="shared" si="31"/>
        <v>3300.5</v>
      </c>
      <c r="I64" s="39">
        <v>15633.74</v>
      </c>
      <c r="J64" s="39">
        <v>3496</v>
      </c>
      <c r="K64" s="39">
        <v>1925</v>
      </c>
      <c r="L64" s="56">
        <f t="shared" si="33"/>
        <v>24355.239999999998</v>
      </c>
      <c r="M64" s="56"/>
      <c r="N64" s="45">
        <f t="shared" si="34"/>
        <v>90644.760000000009</v>
      </c>
    </row>
    <row r="65" spans="1:14" s="27" customFormat="1" ht="33" customHeight="1" thickBot="1" x14ac:dyDescent="0.3">
      <c r="A65" s="9">
        <v>54</v>
      </c>
      <c r="B65" s="26" t="s">
        <v>22</v>
      </c>
      <c r="C65" s="26" t="s">
        <v>16</v>
      </c>
      <c r="D65" s="26" t="s">
        <v>23</v>
      </c>
      <c r="E65" s="26" t="s">
        <v>24</v>
      </c>
      <c r="F65" s="6" t="s">
        <v>25</v>
      </c>
      <c r="G65" s="6">
        <v>55000</v>
      </c>
      <c r="H65" s="39">
        <f t="shared" si="31"/>
        <v>1578.5</v>
      </c>
      <c r="I65" s="39">
        <v>2302.36</v>
      </c>
      <c r="J65" s="39">
        <v>1672</v>
      </c>
      <c r="K65" s="39">
        <v>2766.96</v>
      </c>
      <c r="L65" s="56">
        <f t="shared" si="33"/>
        <v>8319.82</v>
      </c>
      <c r="M65" s="56"/>
      <c r="N65" s="45">
        <f t="shared" si="34"/>
        <v>46680.18</v>
      </c>
    </row>
    <row r="66" spans="1:14" s="27" customFormat="1" ht="31.5" customHeight="1" thickBot="1" x14ac:dyDescent="0.3">
      <c r="A66" s="9">
        <v>55</v>
      </c>
      <c r="B66" s="26" t="s">
        <v>27</v>
      </c>
      <c r="C66" s="26" t="s">
        <v>16</v>
      </c>
      <c r="D66" s="26" t="s">
        <v>161</v>
      </c>
      <c r="E66" s="26" t="s">
        <v>13</v>
      </c>
      <c r="F66" s="6" t="s">
        <v>25</v>
      </c>
      <c r="G66" s="6">
        <v>45000</v>
      </c>
      <c r="H66" s="39">
        <f t="shared" si="31"/>
        <v>1291.5</v>
      </c>
      <c r="I66" s="39">
        <v>891.01</v>
      </c>
      <c r="J66" s="39">
        <f t="shared" ref="J66:J74" si="36">G66*3.04%</f>
        <v>1368</v>
      </c>
      <c r="K66" s="39">
        <v>2866.96</v>
      </c>
      <c r="L66" s="56">
        <f t="shared" si="33"/>
        <v>6417.47</v>
      </c>
      <c r="M66" s="56"/>
      <c r="N66" s="45">
        <f t="shared" si="34"/>
        <v>38582.53</v>
      </c>
    </row>
    <row r="67" spans="1:14" s="27" customFormat="1" ht="32.25" customHeight="1" thickBot="1" x14ac:dyDescent="0.3">
      <c r="A67" s="9">
        <v>56</v>
      </c>
      <c r="B67" s="26" t="s">
        <v>29</v>
      </c>
      <c r="C67" s="26" t="s">
        <v>16</v>
      </c>
      <c r="D67" s="26" t="s">
        <v>30</v>
      </c>
      <c r="E67" s="40" t="s">
        <v>31</v>
      </c>
      <c r="F67" s="6" t="s">
        <v>25</v>
      </c>
      <c r="G67" s="6">
        <v>36000</v>
      </c>
      <c r="H67" s="39">
        <f t="shared" si="31"/>
        <v>1033.2</v>
      </c>
      <c r="I67" s="39">
        <v>0</v>
      </c>
      <c r="J67" s="39">
        <f t="shared" si="36"/>
        <v>1094.4000000000001</v>
      </c>
      <c r="K67" s="39">
        <v>425</v>
      </c>
      <c r="L67" s="56">
        <f t="shared" si="33"/>
        <v>2552.6000000000004</v>
      </c>
      <c r="M67" s="56"/>
      <c r="N67" s="45">
        <f t="shared" si="34"/>
        <v>33447.4</v>
      </c>
    </row>
    <row r="68" spans="1:14" s="27" customFormat="1" ht="32.25" customHeight="1" thickBot="1" x14ac:dyDescent="0.3">
      <c r="A68" s="9">
        <v>57</v>
      </c>
      <c r="B68" s="26" t="s">
        <v>48</v>
      </c>
      <c r="C68" s="26" t="s">
        <v>16</v>
      </c>
      <c r="D68" s="26" t="s">
        <v>33</v>
      </c>
      <c r="E68" s="40" t="s">
        <v>31</v>
      </c>
      <c r="F68" s="6" t="s">
        <v>25</v>
      </c>
      <c r="G68" s="6">
        <v>34000</v>
      </c>
      <c r="H68" s="39">
        <f t="shared" si="31"/>
        <v>975.8</v>
      </c>
      <c r="I68" s="39">
        <v>0</v>
      </c>
      <c r="J68" s="39">
        <f t="shared" si="36"/>
        <v>1033.5999999999999</v>
      </c>
      <c r="K68" s="39">
        <v>5040.46</v>
      </c>
      <c r="L68" s="56">
        <f t="shared" si="33"/>
        <v>7049.86</v>
      </c>
      <c r="M68" s="56"/>
      <c r="N68" s="45">
        <f t="shared" si="34"/>
        <v>26950.14</v>
      </c>
    </row>
    <row r="69" spans="1:14" s="27" customFormat="1" ht="33.75" customHeight="1" thickBot="1" x14ac:dyDescent="0.3">
      <c r="A69" s="9">
        <v>58</v>
      </c>
      <c r="B69" s="26" t="s">
        <v>47</v>
      </c>
      <c r="C69" s="26" t="s">
        <v>16</v>
      </c>
      <c r="D69" s="26" t="s">
        <v>33</v>
      </c>
      <c r="E69" s="26" t="s">
        <v>13</v>
      </c>
      <c r="F69" s="6" t="s">
        <v>25</v>
      </c>
      <c r="G69" s="6">
        <v>34000</v>
      </c>
      <c r="H69" s="39">
        <f t="shared" si="31"/>
        <v>975.8</v>
      </c>
      <c r="I69" s="39">
        <v>0</v>
      </c>
      <c r="J69" s="39">
        <f t="shared" si="36"/>
        <v>1033.5999999999999</v>
      </c>
      <c r="K69" s="39">
        <v>3855.92</v>
      </c>
      <c r="L69" s="56">
        <f t="shared" si="33"/>
        <v>5865.32</v>
      </c>
      <c r="M69" s="56"/>
      <c r="N69" s="45">
        <f t="shared" si="34"/>
        <v>28134.68</v>
      </c>
    </row>
    <row r="70" spans="1:14" s="27" customFormat="1" ht="33" customHeight="1" thickBot="1" x14ac:dyDescent="0.3">
      <c r="A70" s="9">
        <v>59</v>
      </c>
      <c r="B70" s="26" t="s">
        <v>32</v>
      </c>
      <c r="C70" s="26" t="s">
        <v>16</v>
      </c>
      <c r="D70" s="26" t="s">
        <v>33</v>
      </c>
      <c r="E70" s="26" t="s">
        <v>13</v>
      </c>
      <c r="F70" s="6" t="s">
        <v>25</v>
      </c>
      <c r="G70" s="6">
        <v>34000</v>
      </c>
      <c r="H70" s="39">
        <f t="shared" si="31"/>
        <v>975.8</v>
      </c>
      <c r="I70" s="39">
        <v>0</v>
      </c>
      <c r="J70" s="39">
        <f t="shared" si="36"/>
        <v>1033.5999999999999</v>
      </c>
      <c r="K70" s="39">
        <v>425</v>
      </c>
      <c r="L70" s="56">
        <f t="shared" si="33"/>
        <v>2434.3999999999996</v>
      </c>
      <c r="M70" s="56"/>
      <c r="N70" s="45">
        <f t="shared" si="34"/>
        <v>31565.599999999999</v>
      </c>
    </row>
    <row r="71" spans="1:14" s="27" customFormat="1" ht="33" customHeight="1" thickBot="1" x14ac:dyDescent="0.3">
      <c r="A71" s="9">
        <v>60</v>
      </c>
      <c r="B71" s="12" t="s">
        <v>118</v>
      </c>
      <c r="C71" s="12" t="s">
        <v>16</v>
      </c>
      <c r="D71" s="12" t="s">
        <v>33</v>
      </c>
      <c r="E71" s="40" t="s">
        <v>31</v>
      </c>
      <c r="F71" s="6" t="s">
        <v>25</v>
      </c>
      <c r="G71" s="6">
        <v>34000</v>
      </c>
      <c r="H71" s="39">
        <f t="shared" ref="H71" si="37">G71*0.0287</f>
        <v>975.8</v>
      </c>
      <c r="I71" s="39">
        <v>0</v>
      </c>
      <c r="J71" s="39">
        <f t="shared" ref="J71" si="38">G71*3.04%</f>
        <v>1033.5999999999999</v>
      </c>
      <c r="K71" s="39">
        <v>325</v>
      </c>
      <c r="L71" s="56">
        <f t="shared" ref="L71" si="39">H71+I71+J71+K71</f>
        <v>2334.3999999999996</v>
      </c>
      <c r="M71" s="56"/>
      <c r="N71" s="45">
        <f t="shared" ref="N71" si="40">G71-L71</f>
        <v>31665.599999999999</v>
      </c>
    </row>
    <row r="72" spans="1:14" s="27" customFormat="1" ht="42" customHeight="1" thickBot="1" x14ac:dyDescent="0.3">
      <c r="A72" s="9">
        <v>61</v>
      </c>
      <c r="B72" s="26" t="s">
        <v>15</v>
      </c>
      <c r="C72" s="26" t="s">
        <v>16</v>
      </c>
      <c r="D72" s="26" t="s">
        <v>17</v>
      </c>
      <c r="E72" s="26" t="s">
        <v>13</v>
      </c>
      <c r="F72" s="6" t="s">
        <v>14</v>
      </c>
      <c r="G72" s="6">
        <v>45000</v>
      </c>
      <c r="H72" s="39">
        <f t="shared" si="31"/>
        <v>1291.5</v>
      </c>
      <c r="I72" s="39">
        <v>1148.33</v>
      </c>
      <c r="J72" s="39">
        <f t="shared" si="36"/>
        <v>1368</v>
      </c>
      <c r="K72" s="39">
        <v>325</v>
      </c>
      <c r="L72" s="56">
        <f t="shared" si="33"/>
        <v>4132.83</v>
      </c>
      <c r="M72" s="56"/>
      <c r="N72" s="45">
        <f t="shared" si="34"/>
        <v>40867.17</v>
      </c>
    </row>
    <row r="73" spans="1:14" s="27" customFormat="1" ht="42" customHeight="1" thickBot="1" x14ac:dyDescent="0.3">
      <c r="A73" s="9">
        <v>62</v>
      </c>
      <c r="B73" s="12" t="s">
        <v>195</v>
      </c>
      <c r="C73" s="12" t="s">
        <v>16</v>
      </c>
      <c r="D73" s="12" t="s">
        <v>33</v>
      </c>
      <c r="E73" s="40" t="s">
        <v>31</v>
      </c>
      <c r="F73" s="6" t="s">
        <v>25</v>
      </c>
      <c r="G73" s="6">
        <v>34000</v>
      </c>
      <c r="H73" s="39">
        <f t="shared" si="31"/>
        <v>975.8</v>
      </c>
      <c r="I73" s="39">
        <v>0</v>
      </c>
      <c r="J73" s="39">
        <f t="shared" si="36"/>
        <v>1033.5999999999999</v>
      </c>
      <c r="K73" s="39">
        <v>325</v>
      </c>
      <c r="L73" s="56">
        <f t="shared" si="33"/>
        <v>2334.3999999999996</v>
      </c>
      <c r="M73" s="56"/>
      <c r="N73" s="45">
        <f t="shared" si="34"/>
        <v>31665.599999999999</v>
      </c>
    </row>
    <row r="74" spans="1:14" s="27" customFormat="1" ht="39.75" customHeight="1" thickBot="1" x14ac:dyDescent="0.3">
      <c r="A74" s="9">
        <v>63</v>
      </c>
      <c r="B74" s="26" t="s">
        <v>20</v>
      </c>
      <c r="C74" s="26" t="s">
        <v>11</v>
      </c>
      <c r="D74" s="26" t="s">
        <v>21</v>
      </c>
      <c r="E74" s="26" t="s">
        <v>13</v>
      </c>
      <c r="F74" s="6" t="s">
        <v>14</v>
      </c>
      <c r="G74" s="6">
        <v>45000</v>
      </c>
      <c r="H74" s="39">
        <f t="shared" si="31"/>
        <v>1291.5</v>
      </c>
      <c r="I74" s="39">
        <v>891.01</v>
      </c>
      <c r="J74" s="39">
        <f t="shared" si="36"/>
        <v>1368</v>
      </c>
      <c r="K74" s="39">
        <v>2040.46</v>
      </c>
      <c r="L74" s="56">
        <f t="shared" si="33"/>
        <v>5590.97</v>
      </c>
      <c r="M74" s="56"/>
      <c r="N74" s="45">
        <f t="shared" si="34"/>
        <v>39409.03</v>
      </c>
    </row>
    <row r="75" spans="1:14" s="27" customFormat="1" ht="40.5" customHeight="1" thickBot="1" x14ac:dyDescent="0.3">
      <c r="A75" s="9">
        <v>64</v>
      </c>
      <c r="B75" s="26" t="s">
        <v>10</v>
      </c>
      <c r="C75" s="26" t="s">
        <v>11</v>
      </c>
      <c r="D75" s="26" t="s">
        <v>12</v>
      </c>
      <c r="E75" s="26" t="s">
        <v>13</v>
      </c>
      <c r="F75" s="6" t="s">
        <v>14</v>
      </c>
      <c r="G75" s="6">
        <v>115000</v>
      </c>
      <c r="H75" s="39">
        <f>G75*0.0287</f>
        <v>3300.5</v>
      </c>
      <c r="I75" s="39">
        <v>15204.88</v>
      </c>
      <c r="J75" s="39">
        <f>G75*3.04%</f>
        <v>3496</v>
      </c>
      <c r="K75" s="39">
        <v>2140.46</v>
      </c>
      <c r="L75" s="56">
        <f t="shared" si="33"/>
        <v>24141.839999999997</v>
      </c>
      <c r="M75" s="56"/>
      <c r="N75" s="45">
        <f>G75-L75</f>
        <v>90858.16</v>
      </c>
    </row>
    <row r="76" spans="1:14" s="27" customFormat="1" ht="38.25" customHeight="1" thickBot="1" x14ac:dyDescent="0.3">
      <c r="A76" s="9">
        <v>65</v>
      </c>
      <c r="B76" s="26" t="s">
        <v>34</v>
      </c>
      <c r="C76" s="26" t="s">
        <v>11</v>
      </c>
      <c r="D76" s="26" t="s">
        <v>35</v>
      </c>
      <c r="E76" s="26" t="s">
        <v>13</v>
      </c>
      <c r="F76" s="6" t="s">
        <v>25</v>
      </c>
      <c r="G76" s="6">
        <v>70000</v>
      </c>
      <c r="H76" s="39">
        <f t="shared" ref="H76:H81" si="41">G76*0.0287</f>
        <v>2009</v>
      </c>
      <c r="I76" s="39">
        <v>5368.48</v>
      </c>
      <c r="J76" s="39">
        <f t="shared" ref="J76:J78" si="42">G76*3.04%</f>
        <v>2128</v>
      </c>
      <c r="K76" s="39">
        <v>325</v>
      </c>
      <c r="L76" s="56">
        <f t="shared" si="33"/>
        <v>9830.48</v>
      </c>
      <c r="M76" s="56"/>
      <c r="N76" s="45">
        <f t="shared" ref="N76:N81" si="43">G76-L76</f>
        <v>60169.520000000004</v>
      </c>
    </row>
    <row r="77" spans="1:14" s="55" customFormat="1" ht="33" customHeight="1" thickBot="1" x14ac:dyDescent="0.3">
      <c r="A77" s="46">
        <v>66</v>
      </c>
      <c r="B77" s="26" t="s">
        <v>105</v>
      </c>
      <c r="C77" s="26" t="s">
        <v>120</v>
      </c>
      <c r="D77" s="26" t="s">
        <v>106</v>
      </c>
      <c r="E77" s="26" t="s">
        <v>13</v>
      </c>
      <c r="F77" s="6" t="s">
        <v>14</v>
      </c>
      <c r="G77" s="6">
        <v>115000</v>
      </c>
      <c r="H77" s="39">
        <f t="shared" si="41"/>
        <v>3300.5</v>
      </c>
      <c r="I77" s="39">
        <v>14776.01</v>
      </c>
      <c r="J77" s="39">
        <f t="shared" si="42"/>
        <v>3496</v>
      </c>
      <c r="K77" s="39">
        <v>3855.92</v>
      </c>
      <c r="L77" s="56">
        <f t="shared" si="33"/>
        <v>25428.43</v>
      </c>
      <c r="M77" s="56"/>
      <c r="N77" s="45">
        <f t="shared" si="43"/>
        <v>89571.57</v>
      </c>
    </row>
    <row r="78" spans="1:14" s="55" customFormat="1" ht="30" customHeight="1" thickBot="1" x14ac:dyDescent="0.3">
      <c r="A78" s="46">
        <v>67</v>
      </c>
      <c r="B78" s="26" t="s">
        <v>107</v>
      </c>
      <c r="C78" s="26" t="s">
        <v>120</v>
      </c>
      <c r="D78" s="26" t="s">
        <v>96</v>
      </c>
      <c r="E78" s="26" t="s">
        <v>31</v>
      </c>
      <c r="F78" s="6" t="s">
        <v>14</v>
      </c>
      <c r="G78" s="6">
        <v>34000</v>
      </c>
      <c r="H78" s="39">
        <f t="shared" si="41"/>
        <v>975.8</v>
      </c>
      <c r="I78" s="39">
        <v>0</v>
      </c>
      <c r="J78" s="39">
        <f t="shared" si="42"/>
        <v>1033.5999999999999</v>
      </c>
      <c r="K78" s="39">
        <v>3593.46</v>
      </c>
      <c r="L78" s="56">
        <f t="shared" si="33"/>
        <v>5602.86</v>
      </c>
      <c r="M78" s="56"/>
      <c r="N78" s="45">
        <f t="shared" si="43"/>
        <v>28397.14</v>
      </c>
    </row>
    <row r="79" spans="1:14" s="27" customFormat="1" ht="31.5" customHeight="1" thickBot="1" x14ac:dyDescent="0.3">
      <c r="A79" s="9">
        <v>68</v>
      </c>
      <c r="B79" s="26" t="s">
        <v>108</v>
      </c>
      <c r="C79" s="26" t="s">
        <v>120</v>
      </c>
      <c r="D79" s="26" t="s">
        <v>160</v>
      </c>
      <c r="E79" s="26" t="s">
        <v>13</v>
      </c>
      <c r="F79" s="6" t="s">
        <v>14</v>
      </c>
      <c r="G79" s="6">
        <v>55000</v>
      </c>
      <c r="H79" s="39">
        <f t="shared" si="41"/>
        <v>1578.5</v>
      </c>
      <c r="I79" s="39">
        <v>2302.36</v>
      </c>
      <c r="J79" s="39">
        <v>1672</v>
      </c>
      <c r="K79" s="39">
        <v>2140.46</v>
      </c>
      <c r="L79" s="56">
        <f t="shared" si="33"/>
        <v>7693.3200000000006</v>
      </c>
      <c r="M79" s="56"/>
      <c r="N79" s="45">
        <f t="shared" si="43"/>
        <v>47306.68</v>
      </c>
    </row>
    <row r="80" spans="1:14" s="27" customFormat="1" ht="31.5" customHeight="1" thickBot="1" x14ac:dyDescent="0.3">
      <c r="A80" s="47">
        <v>69</v>
      </c>
      <c r="B80" s="29" t="s">
        <v>110</v>
      </c>
      <c r="C80" s="26" t="s">
        <v>120</v>
      </c>
      <c r="D80" s="26" t="s">
        <v>109</v>
      </c>
      <c r="E80" s="26" t="s">
        <v>31</v>
      </c>
      <c r="F80" s="6" t="s">
        <v>25</v>
      </c>
      <c r="G80" s="6">
        <v>34000</v>
      </c>
      <c r="H80" s="39">
        <f t="shared" ref="H80" si="44">G80*0.0287</f>
        <v>975.8</v>
      </c>
      <c r="I80" s="39">
        <v>0</v>
      </c>
      <c r="J80" s="39">
        <v>1033.5999999999999</v>
      </c>
      <c r="K80" s="39">
        <v>6861</v>
      </c>
      <c r="L80" s="56">
        <f t="shared" ref="L80" si="45">H80+I80+J80+K80</f>
        <v>8870.4</v>
      </c>
      <c r="M80" s="56"/>
      <c r="N80" s="45">
        <f t="shared" ref="N80" si="46">G80-L80</f>
        <v>25129.599999999999</v>
      </c>
    </row>
    <row r="81" spans="1:14" s="27" customFormat="1" ht="32.25" customHeight="1" x14ac:dyDescent="0.25">
      <c r="A81" s="47">
        <v>70</v>
      </c>
      <c r="B81" s="26" t="s">
        <v>156</v>
      </c>
      <c r="C81" s="26" t="s">
        <v>120</v>
      </c>
      <c r="D81" s="26" t="s">
        <v>109</v>
      </c>
      <c r="E81" s="26" t="s">
        <v>31</v>
      </c>
      <c r="F81" s="6" t="s">
        <v>14</v>
      </c>
      <c r="G81" s="6">
        <v>34000</v>
      </c>
      <c r="H81" s="39">
        <f t="shared" si="41"/>
        <v>975.8</v>
      </c>
      <c r="I81" s="39">
        <v>0</v>
      </c>
      <c r="J81" s="39">
        <v>1033.5999999999999</v>
      </c>
      <c r="K81" s="39">
        <v>325</v>
      </c>
      <c r="L81" s="56">
        <f t="shared" si="33"/>
        <v>2334.3999999999996</v>
      </c>
      <c r="M81" s="56"/>
      <c r="N81" s="45">
        <f t="shared" si="43"/>
        <v>31665.599999999999</v>
      </c>
    </row>
    <row r="82" spans="1:14" ht="29.25" customHeight="1" x14ac:dyDescent="0.3">
      <c r="A82" s="54"/>
      <c r="B82" s="62" t="s">
        <v>111</v>
      </c>
      <c r="C82" s="62"/>
      <c r="D82" s="62"/>
      <c r="E82" s="62"/>
      <c r="F82" s="62"/>
      <c r="G82" s="44">
        <f t="shared" ref="G82:L82" si="47">SUM(G12:G81)</f>
        <v>3478000</v>
      </c>
      <c r="H82" s="10">
        <f t="shared" si="47"/>
        <v>99818.599999999977</v>
      </c>
      <c r="I82" s="10">
        <f t="shared" si="47"/>
        <v>218026.08</v>
      </c>
      <c r="J82" s="10">
        <f t="shared" si="47"/>
        <v>105731.20000000004</v>
      </c>
      <c r="K82" s="10">
        <f t="shared" si="47"/>
        <v>286002.19</v>
      </c>
      <c r="L82" s="63">
        <f t="shared" si="47"/>
        <v>709578.0699999996</v>
      </c>
      <c r="M82" s="63"/>
      <c r="N82" s="10">
        <f>SUM(N12:N81)</f>
        <v>2768421.93</v>
      </c>
    </row>
    <row r="88" spans="1:14" ht="20.25" x14ac:dyDescent="0.25">
      <c r="E88" s="25"/>
      <c r="H88" s="13"/>
    </row>
    <row r="89" spans="1:14" ht="18" x14ac:dyDescent="0.25">
      <c r="H89" s="15" t="s">
        <v>72</v>
      </c>
    </row>
    <row r="90" spans="1:14" ht="18" x14ac:dyDescent="0.25">
      <c r="H90" s="15"/>
    </row>
    <row r="91" spans="1:14" ht="18" x14ac:dyDescent="0.25">
      <c r="H91" s="16" t="s">
        <v>73</v>
      </c>
    </row>
  </sheetData>
  <autoFilter ref="A11:N82">
    <filterColumn colId="11" showButton="0"/>
  </autoFilter>
  <mergeCells count="77">
    <mergeCell ref="B82:F82"/>
    <mergeCell ref="L82:M82"/>
    <mergeCell ref="L12:M12"/>
    <mergeCell ref="L13:M13"/>
    <mergeCell ref="L14:M14"/>
    <mergeCell ref="L15:M15"/>
    <mergeCell ref="L32:M32"/>
    <mergeCell ref="L16:M16"/>
    <mergeCell ref="L21:M21"/>
    <mergeCell ref="L22:M22"/>
    <mergeCell ref="L23:M23"/>
    <mergeCell ref="L24:M24"/>
    <mergeCell ref="L26:M26"/>
    <mergeCell ref="L27:M27"/>
    <mergeCell ref="L28:M28"/>
    <mergeCell ref="L29:M29"/>
    <mergeCell ref="A6:N6"/>
    <mergeCell ref="A7:N7"/>
    <mergeCell ref="A9:N9"/>
    <mergeCell ref="A10:N10"/>
    <mergeCell ref="L11:M11"/>
    <mergeCell ref="L30:M30"/>
    <mergeCell ref="L31:M31"/>
    <mergeCell ref="L17:M17"/>
    <mergeCell ref="L18:M18"/>
    <mergeCell ref="L19:M19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48:M48"/>
    <mergeCell ref="L49:M49"/>
    <mergeCell ref="L50:M50"/>
    <mergeCell ref="L51:M51"/>
    <mergeCell ref="L43:M43"/>
    <mergeCell ref="L44:M44"/>
    <mergeCell ref="L45:M45"/>
    <mergeCell ref="L46:M46"/>
    <mergeCell ref="L47:M47"/>
    <mergeCell ref="L25:M25"/>
    <mergeCell ref="L81:M81"/>
    <mergeCell ref="L79:M79"/>
    <mergeCell ref="L78:M78"/>
    <mergeCell ref="L20:M20"/>
    <mergeCell ref="L75:M75"/>
    <mergeCell ref="L76:M76"/>
    <mergeCell ref="L53:M53"/>
    <mergeCell ref="L54:M54"/>
    <mergeCell ref="L55:M55"/>
    <mergeCell ref="L56:M56"/>
    <mergeCell ref="L57:M57"/>
    <mergeCell ref="L58:M58"/>
    <mergeCell ref="L60:M60"/>
    <mergeCell ref="L61:M61"/>
    <mergeCell ref="L77:M77"/>
    <mergeCell ref="L80:M80"/>
    <mergeCell ref="L62:M62"/>
    <mergeCell ref="L63:M63"/>
    <mergeCell ref="L59:M59"/>
    <mergeCell ref="L52:M52"/>
    <mergeCell ref="L74:M74"/>
    <mergeCell ref="L64:M64"/>
    <mergeCell ref="L65:M65"/>
    <mergeCell ref="L66:M66"/>
    <mergeCell ref="L67:M67"/>
    <mergeCell ref="L68:M68"/>
    <mergeCell ref="L69:M69"/>
    <mergeCell ref="L70:M70"/>
    <mergeCell ref="L72:M72"/>
    <mergeCell ref="L71:M71"/>
    <mergeCell ref="L73:M73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0" zoomScaleNormal="60" workbookViewId="0">
      <selection activeCell="A12" sqref="A12:P12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18.75" x14ac:dyDescent="0.25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9" t="s">
        <v>136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23.25" x14ac:dyDescent="0.25">
      <c r="A12" s="60" t="s">
        <v>199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35" customFormat="1" ht="54" x14ac:dyDescent="0.25">
      <c r="A14" s="33" t="s">
        <v>112</v>
      </c>
      <c r="B14" s="34" t="s">
        <v>3</v>
      </c>
      <c r="C14" s="34" t="s">
        <v>6</v>
      </c>
      <c r="D14" s="34" t="s">
        <v>7</v>
      </c>
      <c r="E14" s="34" t="s">
        <v>8</v>
      </c>
      <c r="F14" s="33" t="s">
        <v>9</v>
      </c>
      <c r="G14" s="33" t="s">
        <v>137</v>
      </c>
      <c r="H14" s="33" t="s">
        <v>138</v>
      </c>
      <c r="I14" s="33" t="s">
        <v>4</v>
      </c>
      <c r="J14" s="33" t="s">
        <v>113</v>
      </c>
      <c r="K14" s="33" t="s">
        <v>114</v>
      </c>
      <c r="L14" s="33" t="s">
        <v>115</v>
      </c>
      <c r="M14" s="33" t="s">
        <v>116</v>
      </c>
      <c r="N14" s="65" t="s">
        <v>117</v>
      </c>
      <c r="O14" s="65"/>
      <c r="P14" s="33" t="s">
        <v>5</v>
      </c>
    </row>
    <row r="15" spans="1:16" s="55" customFormat="1" ht="36.75" customHeight="1" x14ac:dyDescent="0.25">
      <c r="A15" s="40">
        <v>1</v>
      </c>
      <c r="B15" s="23" t="s">
        <v>154</v>
      </c>
      <c r="C15" s="12" t="s">
        <v>121</v>
      </c>
      <c r="D15" s="12" t="s">
        <v>155</v>
      </c>
      <c r="E15" s="12" t="s">
        <v>141</v>
      </c>
      <c r="F15" s="6" t="s">
        <v>25</v>
      </c>
      <c r="G15" s="24">
        <v>45200</v>
      </c>
      <c r="H15" s="24">
        <v>45383</v>
      </c>
      <c r="I15" s="52">
        <v>40000</v>
      </c>
      <c r="J15" s="36">
        <f t="shared" ref="J15" si="0">I15*0.0287</f>
        <v>1148</v>
      </c>
      <c r="K15" s="36">
        <v>442.65</v>
      </c>
      <c r="L15" s="36">
        <f t="shared" ref="L15" si="1">I15*3.04%</f>
        <v>1216</v>
      </c>
      <c r="M15" s="36">
        <v>7826</v>
      </c>
      <c r="N15" s="64">
        <f t="shared" ref="N15" si="2">J15+K15+L15+M15</f>
        <v>10632.65</v>
      </c>
      <c r="O15" s="64"/>
      <c r="P15" s="37">
        <f t="shared" ref="P15" si="3">I15-N15</f>
        <v>29367.35</v>
      </c>
    </row>
    <row r="16" spans="1:16" s="55" customFormat="1" ht="36.75" customHeight="1" x14ac:dyDescent="0.25">
      <c r="A16" s="40">
        <v>2</v>
      </c>
      <c r="B16" s="23" t="s">
        <v>142</v>
      </c>
      <c r="C16" s="12" t="s">
        <v>119</v>
      </c>
      <c r="D16" s="12" t="s">
        <v>140</v>
      </c>
      <c r="E16" s="12" t="s">
        <v>141</v>
      </c>
      <c r="F16" s="6" t="s">
        <v>14</v>
      </c>
      <c r="G16" s="24">
        <v>45200</v>
      </c>
      <c r="H16" s="24">
        <v>45383</v>
      </c>
      <c r="I16" s="52">
        <v>45000</v>
      </c>
      <c r="J16" s="36">
        <f t="shared" ref="J16:J21" si="4">I16*0.0287</f>
        <v>1291.5</v>
      </c>
      <c r="K16" s="36">
        <v>1148.33</v>
      </c>
      <c r="L16" s="36">
        <f t="shared" ref="L16:L21" si="5">I16*3.04%</f>
        <v>1368</v>
      </c>
      <c r="M16" s="36">
        <v>4925</v>
      </c>
      <c r="N16" s="64">
        <f t="shared" ref="N16:N20" si="6">J16+K16+L16+M16</f>
        <v>8732.83</v>
      </c>
      <c r="O16" s="64"/>
      <c r="P16" s="37">
        <f t="shared" ref="P16:P19" si="7">I16-N16</f>
        <v>36267.17</v>
      </c>
    </row>
    <row r="17" spans="1:16" s="55" customFormat="1" ht="36.75" customHeight="1" x14ac:dyDescent="0.25">
      <c r="A17" s="40">
        <v>3</v>
      </c>
      <c r="B17" s="26" t="s">
        <v>98</v>
      </c>
      <c r="C17" s="26" t="s">
        <v>119</v>
      </c>
      <c r="D17" s="26" t="s">
        <v>99</v>
      </c>
      <c r="E17" s="26" t="s">
        <v>97</v>
      </c>
      <c r="F17" s="38" t="s">
        <v>14</v>
      </c>
      <c r="G17" s="24">
        <v>45200</v>
      </c>
      <c r="H17" s="24">
        <v>45383</v>
      </c>
      <c r="I17" s="52">
        <v>115000</v>
      </c>
      <c r="J17" s="36">
        <f t="shared" si="4"/>
        <v>3300.5</v>
      </c>
      <c r="K17" s="36">
        <v>14776.01</v>
      </c>
      <c r="L17" s="36">
        <f t="shared" si="5"/>
        <v>3496</v>
      </c>
      <c r="M17" s="36">
        <v>3855.92</v>
      </c>
      <c r="N17" s="64">
        <f t="shared" si="6"/>
        <v>25428.43</v>
      </c>
      <c r="O17" s="64"/>
      <c r="P17" s="37">
        <f t="shared" si="7"/>
        <v>89571.57</v>
      </c>
    </row>
    <row r="18" spans="1:16" s="55" customFormat="1" ht="36.75" customHeight="1" x14ac:dyDescent="0.25">
      <c r="A18" s="40">
        <v>4</v>
      </c>
      <c r="B18" s="23" t="s">
        <v>139</v>
      </c>
      <c r="C18" s="12" t="s">
        <v>119</v>
      </c>
      <c r="D18" s="12" t="s">
        <v>140</v>
      </c>
      <c r="E18" s="12" t="s">
        <v>141</v>
      </c>
      <c r="F18" s="6" t="s">
        <v>14</v>
      </c>
      <c r="G18" s="24">
        <v>45200</v>
      </c>
      <c r="H18" s="24">
        <v>45383</v>
      </c>
      <c r="I18" s="52">
        <v>38000</v>
      </c>
      <c r="J18" s="36">
        <f t="shared" ref="J18:J19" si="8">I18*0.0287</f>
        <v>1090.5999999999999</v>
      </c>
      <c r="K18" s="36">
        <v>160.38</v>
      </c>
      <c r="L18" s="36">
        <f t="shared" ref="L18:L19" si="9">I18*3.04%</f>
        <v>1155.2</v>
      </c>
      <c r="M18" s="36">
        <v>325</v>
      </c>
      <c r="N18" s="64">
        <f t="shared" ref="N18:N19" si="10">J18+K18+L18+M18</f>
        <v>2731.1800000000003</v>
      </c>
      <c r="O18" s="64"/>
      <c r="P18" s="37">
        <f t="shared" si="7"/>
        <v>35268.82</v>
      </c>
    </row>
    <row r="19" spans="1:16" s="55" customFormat="1" ht="39" customHeight="1" x14ac:dyDescent="0.25">
      <c r="A19" s="40">
        <v>5</v>
      </c>
      <c r="B19" s="23" t="s">
        <v>146</v>
      </c>
      <c r="C19" s="12" t="s">
        <v>147</v>
      </c>
      <c r="D19" s="12" t="s">
        <v>148</v>
      </c>
      <c r="E19" s="12" t="s">
        <v>141</v>
      </c>
      <c r="F19" s="6" t="s">
        <v>25</v>
      </c>
      <c r="G19" s="24">
        <v>45200</v>
      </c>
      <c r="H19" s="24">
        <v>45383</v>
      </c>
      <c r="I19" s="52">
        <v>40000</v>
      </c>
      <c r="J19" s="36">
        <f t="shared" si="8"/>
        <v>1148</v>
      </c>
      <c r="K19" s="36">
        <v>442.65</v>
      </c>
      <c r="L19" s="36">
        <f t="shared" si="9"/>
        <v>1216</v>
      </c>
      <c r="M19" s="36">
        <v>10359</v>
      </c>
      <c r="N19" s="64">
        <f t="shared" si="10"/>
        <v>13165.65</v>
      </c>
      <c r="O19" s="64"/>
      <c r="P19" s="37">
        <f t="shared" si="7"/>
        <v>26834.35</v>
      </c>
    </row>
    <row r="20" spans="1:16" s="55" customFormat="1" ht="36.75" customHeight="1" x14ac:dyDescent="0.25">
      <c r="A20" s="40">
        <v>6</v>
      </c>
      <c r="B20" s="23" t="s">
        <v>143</v>
      </c>
      <c r="C20" s="12" t="s">
        <v>144</v>
      </c>
      <c r="D20" s="12" t="s">
        <v>145</v>
      </c>
      <c r="E20" s="12" t="s">
        <v>141</v>
      </c>
      <c r="F20" s="6" t="s">
        <v>14</v>
      </c>
      <c r="G20" s="24">
        <v>45200</v>
      </c>
      <c r="H20" s="24">
        <v>45383</v>
      </c>
      <c r="I20" s="52">
        <v>95000</v>
      </c>
      <c r="J20" s="36">
        <f t="shared" si="4"/>
        <v>2726.5</v>
      </c>
      <c r="K20" s="36">
        <v>10929.24</v>
      </c>
      <c r="L20" s="36">
        <f t="shared" si="5"/>
        <v>2888</v>
      </c>
      <c r="M20" s="36">
        <v>325</v>
      </c>
      <c r="N20" s="64">
        <f t="shared" si="6"/>
        <v>16868.739999999998</v>
      </c>
      <c r="O20" s="64"/>
      <c r="P20" s="37">
        <f t="shared" ref="P20:P22" si="11">I20-N20</f>
        <v>78131.260000000009</v>
      </c>
    </row>
    <row r="21" spans="1:16" s="55" customFormat="1" ht="36.75" customHeight="1" x14ac:dyDescent="0.25">
      <c r="A21" s="40">
        <v>7</v>
      </c>
      <c r="B21" s="23" t="s">
        <v>183</v>
      </c>
      <c r="C21" s="12" t="s">
        <v>120</v>
      </c>
      <c r="D21" s="12" t="s">
        <v>184</v>
      </c>
      <c r="E21" s="12" t="s">
        <v>141</v>
      </c>
      <c r="F21" s="6" t="s">
        <v>14</v>
      </c>
      <c r="G21" s="24">
        <v>45139</v>
      </c>
      <c r="H21" s="24">
        <v>45323</v>
      </c>
      <c r="I21" s="52">
        <v>45000</v>
      </c>
      <c r="J21" s="36">
        <f t="shared" si="4"/>
        <v>1291.5</v>
      </c>
      <c r="K21" s="36">
        <v>1148.33</v>
      </c>
      <c r="L21" s="36">
        <f t="shared" si="5"/>
        <v>1368</v>
      </c>
      <c r="M21" s="36">
        <v>17126</v>
      </c>
      <c r="N21" s="64">
        <f t="shared" ref="N21:N22" si="12">J21+K21+L21+M21</f>
        <v>20933.830000000002</v>
      </c>
      <c r="O21" s="64"/>
      <c r="P21" s="37">
        <f t="shared" si="11"/>
        <v>24066.17</v>
      </c>
    </row>
    <row r="22" spans="1:16" s="55" customFormat="1" ht="36.75" customHeight="1" x14ac:dyDescent="0.25">
      <c r="A22" s="40">
        <v>8</v>
      </c>
      <c r="B22" s="23" t="s">
        <v>158</v>
      </c>
      <c r="C22" s="12" t="s">
        <v>120</v>
      </c>
      <c r="D22" s="12" t="s">
        <v>159</v>
      </c>
      <c r="E22" s="12" t="s">
        <v>141</v>
      </c>
      <c r="F22" s="6" t="s">
        <v>14</v>
      </c>
      <c r="G22" s="24">
        <v>45139</v>
      </c>
      <c r="H22" s="24">
        <v>45323</v>
      </c>
      <c r="I22" s="52">
        <v>40000</v>
      </c>
      <c r="J22" s="36">
        <f t="shared" ref="J22" si="13">I22*0.0287</f>
        <v>1148</v>
      </c>
      <c r="K22" s="36">
        <v>442.65</v>
      </c>
      <c r="L22" s="36">
        <f t="shared" ref="L22" si="14">I22*3.04%</f>
        <v>1216</v>
      </c>
      <c r="M22" s="36">
        <v>325</v>
      </c>
      <c r="N22" s="64">
        <f t="shared" si="12"/>
        <v>3131.65</v>
      </c>
      <c r="O22" s="64"/>
      <c r="P22" s="37">
        <f t="shared" si="11"/>
        <v>36868.35</v>
      </c>
    </row>
    <row r="23" spans="1:16" s="27" customFormat="1" ht="19.5" x14ac:dyDescent="0.25">
      <c r="A23" s="48"/>
      <c r="B23" s="62" t="s">
        <v>111</v>
      </c>
      <c r="C23" s="62"/>
      <c r="D23" s="62"/>
      <c r="E23" s="62"/>
      <c r="F23" s="62"/>
      <c r="G23" s="43"/>
      <c r="H23" s="43"/>
      <c r="I23" s="53">
        <f t="shared" ref="I23:N23" si="15">SUM(I15:I22)</f>
        <v>458000</v>
      </c>
      <c r="J23" s="50">
        <f t="shared" si="15"/>
        <v>13144.6</v>
      </c>
      <c r="K23" s="50">
        <f t="shared" si="15"/>
        <v>29490.240000000005</v>
      </c>
      <c r="L23" s="50">
        <f t="shared" si="15"/>
        <v>13923.2</v>
      </c>
      <c r="M23" s="50">
        <f t="shared" si="15"/>
        <v>45066.92</v>
      </c>
      <c r="N23" s="66">
        <f t="shared" si="15"/>
        <v>101624.96000000001</v>
      </c>
      <c r="O23" s="66"/>
      <c r="P23" s="50">
        <f>SUM(P15:P22)</f>
        <v>356375.03999999998</v>
      </c>
    </row>
    <row r="30" spans="1:16" ht="18" x14ac:dyDescent="0.25">
      <c r="I30" s="15" t="s">
        <v>72</v>
      </c>
    </row>
    <row r="31" spans="1:16" ht="18" x14ac:dyDescent="0.25">
      <c r="I31" s="16" t="s">
        <v>73</v>
      </c>
    </row>
  </sheetData>
  <mergeCells count="15">
    <mergeCell ref="N16:O16"/>
    <mergeCell ref="N20:O20"/>
    <mergeCell ref="B23:F23"/>
    <mergeCell ref="N23:O23"/>
    <mergeCell ref="N15:O15"/>
    <mergeCell ref="A8:P8"/>
    <mergeCell ref="A9:P9"/>
    <mergeCell ref="A11:P11"/>
    <mergeCell ref="A12:P12"/>
    <mergeCell ref="N14:O14"/>
    <mergeCell ref="N17:O17"/>
    <mergeCell ref="N18:O18"/>
    <mergeCell ref="N19:O19"/>
    <mergeCell ref="N21:O21"/>
    <mergeCell ref="N22:O22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workbookViewId="0">
      <selection activeCell="E42" sqref="E42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1"/>
      <c r="B5" s="31"/>
      <c r="C5" s="31"/>
      <c r="D5" s="31"/>
      <c r="E5" s="32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23.25" x14ac:dyDescent="0.25">
      <c r="A11" s="59" t="s">
        <v>167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23.25" x14ac:dyDescent="0.25">
      <c r="A12" s="60" t="s">
        <v>198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1:14" ht="18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54" x14ac:dyDescent="0.25">
      <c r="A14" s="11" t="s">
        <v>112</v>
      </c>
      <c r="B14" s="7" t="s">
        <v>3</v>
      </c>
      <c r="C14" s="7" t="s">
        <v>6</v>
      </c>
      <c r="D14" s="7" t="s">
        <v>180</v>
      </c>
      <c r="E14" s="7" t="s">
        <v>179</v>
      </c>
      <c r="F14" s="8" t="s">
        <v>9</v>
      </c>
      <c r="G14" s="8" t="s">
        <v>4</v>
      </c>
      <c r="H14" s="11" t="s">
        <v>113</v>
      </c>
      <c r="I14" s="11" t="s">
        <v>114</v>
      </c>
      <c r="J14" s="11" t="s">
        <v>115</v>
      </c>
      <c r="K14" s="11" t="s">
        <v>116</v>
      </c>
      <c r="L14" s="72" t="s">
        <v>117</v>
      </c>
      <c r="M14" s="72"/>
      <c r="N14" s="11" t="s">
        <v>5</v>
      </c>
    </row>
    <row r="15" spans="1:14" s="28" customFormat="1" ht="18.75" thickBot="1" x14ac:dyDescent="0.3">
      <c r="A15" s="22">
        <v>1</v>
      </c>
      <c r="B15" s="23" t="s">
        <v>168</v>
      </c>
      <c r="C15" s="12" t="s">
        <v>169</v>
      </c>
      <c r="D15" s="12" t="s">
        <v>181</v>
      </c>
      <c r="E15" s="12" t="s">
        <v>178</v>
      </c>
      <c r="F15" s="6" t="s">
        <v>25</v>
      </c>
      <c r="G15" s="52">
        <v>14500</v>
      </c>
      <c r="H15" s="39"/>
      <c r="I15" s="39">
        <v>0</v>
      </c>
      <c r="J15" s="39"/>
      <c r="K15" s="39">
        <v>3260</v>
      </c>
      <c r="L15" s="56">
        <f t="shared" ref="L15:L16" si="0">H15+I15+J15+K15</f>
        <v>3260</v>
      </c>
      <c r="M15" s="56"/>
      <c r="N15" s="45">
        <f t="shared" ref="N15:N18" si="1">G15-L15</f>
        <v>11240</v>
      </c>
    </row>
    <row r="16" spans="1:14" s="28" customFormat="1" ht="27" customHeight="1" thickBot="1" x14ac:dyDescent="0.3">
      <c r="A16" s="22">
        <v>2</v>
      </c>
      <c r="B16" s="23" t="s">
        <v>170</v>
      </c>
      <c r="C16" s="12" t="s">
        <v>169</v>
      </c>
      <c r="D16" s="12" t="s">
        <v>181</v>
      </c>
      <c r="E16" s="12" t="s">
        <v>178</v>
      </c>
      <c r="F16" s="6" t="s">
        <v>14</v>
      </c>
      <c r="G16" s="52">
        <v>7000</v>
      </c>
      <c r="H16" s="39"/>
      <c r="I16" s="39">
        <v>0</v>
      </c>
      <c r="J16" s="39"/>
      <c r="K16" s="39"/>
      <c r="L16" s="56">
        <f t="shared" si="0"/>
        <v>0</v>
      </c>
      <c r="M16" s="56"/>
      <c r="N16" s="45">
        <f t="shared" si="1"/>
        <v>7000</v>
      </c>
    </row>
    <row r="17" spans="1:14" s="28" customFormat="1" ht="18.75" thickBot="1" x14ac:dyDescent="0.3">
      <c r="A17" s="51">
        <v>3</v>
      </c>
      <c r="B17" s="23" t="s">
        <v>171</v>
      </c>
      <c r="C17" s="12" t="s">
        <v>169</v>
      </c>
      <c r="D17" s="12" t="s">
        <v>181</v>
      </c>
      <c r="E17" s="12" t="s">
        <v>178</v>
      </c>
      <c r="F17" s="6" t="s">
        <v>14</v>
      </c>
      <c r="G17" s="52">
        <v>1200</v>
      </c>
      <c r="H17" s="39"/>
      <c r="I17" s="39">
        <v>0</v>
      </c>
      <c r="J17" s="39"/>
      <c r="K17" s="39"/>
      <c r="L17" s="56">
        <f t="shared" ref="L17:L26" si="2">H17+I17+J17+K17</f>
        <v>0</v>
      </c>
      <c r="M17" s="56"/>
      <c r="N17" s="45">
        <f t="shared" si="1"/>
        <v>1200</v>
      </c>
    </row>
    <row r="18" spans="1:14" s="28" customFormat="1" ht="18.75" thickBot="1" x14ac:dyDescent="0.3">
      <c r="A18" s="51">
        <v>4</v>
      </c>
      <c r="B18" s="23" t="s">
        <v>172</v>
      </c>
      <c r="C18" s="12" t="s">
        <v>169</v>
      </c>
      <c r="D18" s="12" t="s">
        <v>181</v>
      </c>
      <c r="E18" s="12" t="s">
        <v>178</v>
      </c>
      <c r="F18" s="6" t="s">
        <v>14</v>
      </c>
      <c r="G18" s="52">
        <v>1500</v>
      </c>
      <c r="H18" s="39"/>
      <c r="I18" s="39">
        <v>0</v>
      </c>
      <c r="J18" s="39"/>
      <c r="K18" s="39"/>
      <c r="L18" s="56">
        <f t="shared" si="2"/>
        <v>0</v>
      </c>
      <c r="M18" s="56"/>
      <c r="N18" s="45">
        <f t="shared" si="1"/>
        <v>1500</v>
      </c>
    </row>
    <row r="19" spans="1:14" s="28" customFormat="1" ht="18.75" thickBot="1" x14ac:dyDescent="0.3">
      <c r="A19" s="51">
        <v>5</v>
      </c>
      <c r="B19" s="23" t="s">
        <v>173</v>
      </c>
      <c r="C19" s="12" t="s">
        <v>169</v>
      </c>
      <c r="D19" s="12" t="s">
        <v>181</v>
      </c>
      <c r="E19" s="12" t="s">
        <v>178</v>
      </c>
      <c r="F19" s="6" t="s">
        <v>25</v>
      </c>
      <c r="G19" s="52">
        <v>10000</v>
      </c>
      <c r="H19" s="39"/>
      <c r="I19" s="39">
        <v>0</v>
      </c>
      <c r="J19" s="39"/>
      <c r="K19" s="39"/>
      <c r="L19" s="56">
        <f t="shared" si="2"/>
        <v>0</v>
      </c>
      <c r="M19" s="56"/>
      <c r="N19" s="45">
        <f t="shared" ref="N19:N23" si="3">G19-L19</f>
        <v>10000</v>
      </c>
    </row>
    <row r="20" spans="1:14" s="28" customFormat="1" ht="18.75" thickBot="1" x14ac:dyDescent="0.3">
      <c r="A20" s="51">
        <v>6</v>
      </c>
      <c r="B20" s="23" t="s">
        <v>174</v>
      </c>
      <c r="C20" s="12" t="s">
        <v>169</v>
      </c>
      <c r="D20" s="12" t="s">
        <v>181</v>
      </c>
      <c r="E20" s="12" t="s">
        <v>178</v>
      </c>
      <c r="F20" s="6" t="s">
        <v>25</v>
      </c>
      <c r="G20" s="52">
        <v>14500</v>
      </c>
      <c r="H20" s="39"/>
      <c r="I20" s="39">
        <v>0</v>
      </c>
      <c r="J20" s="39"/>
      <c r="K20" s="39"/>
      <c r="L20" s="56">
        <f t="shared" si="2"/>
        <v>0</v>
      </c>
      <c r="M20" s="56"/>
      <c r="N20" s="45">
        <f t="shared" si="3"/>
        <v>14500</v>
      </c>
    </row>
    <row r="21" spans="1:14" s="28" customFormat="1" ht="18.75" thickBot="1" x14ac:dyDescent="0.3">
      <c r="A21" s="51">
        <v>7</v>
      </c>
      <c r="B21" s="23" t="s">
        <v>176</v>
      </c>
      <c r="C21" s="12" t="s">
        <v>169</v>
      </c>
      <c r="D21" s="12" t="s">
        <v>181</v>
      </c>
      <c r="E21" s="12" t="s">
        <v>178</v>
      </c>
      <c r="F21" s="6" t="s">
        <v>14</v>
      </c>
      <c r="G21" s="52">
        <v>2000</v>
      </c>
      <c r="H21" s="39"/>
      <c r="I21" s="39">
        <v>0</v>
      </c>
      <c r="J21" s="39"/>
      <c r="K21" s="39"/>
      <c r="L21" s="56">
        <f t="shared" si="2"/>
        <v>0</v>
      </c>
      <c r="M21" s="56"/>
      <c r="N21" s="45">
        <f t="shared" si="3"/>
        <v>2000</v>
      </c>
    </row>
    <row r="22" spans="1:14" s="28" customFormat="1" ht="18.75" thickBot="1" x14ac:dyDescent="0.3">
      <c r="A22" s="51">
        <v>8</v>
      </c>
      <c r="B22" s="23" t="s">
        <v>175</v>
      </c>
      <c r="C22" s="12" t="s">
        <v>169</v>
      </c>
      <c r="D22" s="12" t="s">
        <v>181</v>
      </c>
      <c r="E22" s="12" t="s">
        <v>178</v>
      </c>
      <c r="F22" s="6" t="s">
        <v>25</v>
      </c>
      <c r="G22" s="52">
        <v>2000</v>
      </c>
      <c r="H22" s="39"/>
      <c r="I22" s="39">
        <v>0</v>
      </c>
      <c r="J22" s="39"/>
      <c r="K22" s="39"/>
      <c r="L22" s="56">
        <f t="shared" si="2"/>
        <v>0</v>
      </c>
      <c r="M22" s="56"/>
      <c r="N22" s="45">
        <f t="shared" si="3"/>
        <v>2000</v>
      </c>
    </row>
    <row r="23" spans="1:14" s="28" customFormat="1" ht="18.75" thickBot="1" x14ac:dyDescent="0.3">
      <c r="A23" s="51">
        <v>9</v>
      </c>
      <c r="B23" s="23" t="s">
        <v>177</v>
      </c>
      <c r="C23" s="12" t="s">
        <v>169</v>
      </c>
      <c r="D23" s="12" t="s">
        <v>181</v>
      </c>
      <c r="E23" s="12" t="s">
        <v>178</v>
      </c>
      <c r="F23" s="6" t="s">
        <v>25</v>
      </c>
      <c r="G23" s="52">
        <v>3000</v>
      </c>
      <c r="H23" s="39"/>
      <c r="I23" s="39">
        <v>0</v>
      </c>
      <c r="J23" s="39"/>
      <c r="K23" s="39"/>
      <c r="L23" s="56">
        <f t="shared" si="2"/>
        <v>0</v>
      </c>
      <c r="M23" s="56"/>
      <c r="N23" s="45">
        <f t="shared" si="3"/>
        <v>3000</v>
      </c>
    </row>
    <row r="24" spans="1:14" s="28" customFormat="1" ht="18.75" thickBot="1" x14ac:dyDescent="0.3">
      <c r="A24" s="51">
        <v>10</v>
      </c>
      <c r="B24" s="23" t="s">
        <v>182</v>
      </c>
      <c r="C24" s="12" t="s">
        <v>169</v>
      </c>
      <c r="D24" s="12" t="s">
        <v>181</v>
      </c>
      <c r="E24" s="12" t="s">
        <v>178</v>
      </c>
      <c r="F24" s="6" t="s">
        <v>25</v>
      </c>
      <c r="G24" s="52">
        <v>5800</v>
      </c>
      <c r="H24" s="39"/>
      <c r="I24" s="39">
        <v>0</v>
      </c>
      <c r="J24" s="39"/>
      <c r="K24" s="39"/>
      <c r="L24" s="56">
        <f t="shared" ref="L24" si="4">H24+I24+J24+K24</f>
        <v>0</v>
      </c>
      <c r="M24" s="56"/>
      <c r="N24" s="45">
        <f>G24-L24</f>
        <v>5800</v>
      </c>
    </row>
    <row r="25" spans="1:14" s="28" customFormat="1" ht="18.75" thickBot="1" x14ac:dyDescent="0.3">
      <c r="A25" s="51">
        <v>11</v>
      </c>
      <c r="B25" s="23" t="s">
        <v>197</v>
      </c>
      <c r="C25" s="12" t="s">
        <v>169</v>
      </c>
      <c r="D25" s="12" t="s">
        <v>181</v>
      </c>
      <c r="E25" s="12" t="s">
        <v>178</v>
      </c>
      <c r="F25" s="6" t="s">
        <v>25</v>
      </c>
      <c r="G25" s="52">
        <v>6000</v>
      </c>
      <c r="H25" s="39"/>
      <c r="I25" s="39">
        <v>0</v>
      </c>
      <c r="J25" s="39"/>
      <c r="K25" s="39"/>
      <c r="L25" s="56">
        <f t="shared" ref="L25" si="5">H25+I25+J25+K25</f>
        <v>0</v>
      </c>
      <c r="M25" s="56"/>
      <c r="N25" s="45">
        <f t="shared" ref="N25" si="6">G25-L25</f>
        <v>6000</v>
      </c>
    </row>
    <row r="26" spans="1:14" ht="20.25" thickBot="1" x14ac:dyDescent="0.3">
      <c r="A26" s="51"/>
      <c r="B26" s="67" t="s">
        <v>111</v>
      </c>
      <c r="C26" s="68"/>
      <c r="D26" s="68"/>
      <c r="E26" s="68"/>
      <c r="F26" s="69"/>
      <c r="G26" s="53">
        <f>SUM(G15:G25)</f>
        <v>67500</v>
      </c>
      <c r="H26" s="50">
        <f>SUM(H15:H25)</f>
        <v>0</v>
      </c>
      <c r="I26" s="50">
        <f>SUM(I15:I16)</f>
        <v>0</v>
      </c>
      <c r="J26" s="50">
        <f>SUM(J15:J25)</f>
        <v>0</v>
      </c>
      <c r="K26" s="50">
        <f>SUM(K15:K25)</f>
        <v>3260</v>
      </c>
      <c r="L26" s="70">
        <f t="shared" si="2"/>
        <v>3260</v>
      </c>
      <c r="M26" s="71"/>
      <c r="N26" s="50">
        <f>SUM(N15:N25)</f>
        <v>64240</v>
      </c>
    </row>
    <row r="33" spans="9:9" ht="18" x14ac:dyDescent="0.25">
      <c r="I33" s="15" t="s">
        <v>72</v>
      </c>
    </row>
    <row r="34" spans="9:9" ht="18" x14ac:dyDescent="0.25">
      <c r="I34" s="16" t="s">
        <v>73</v>
      </c>
    </row>
  </sheetData>
  <mergeCells count="16"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2024-04-11T14:16:43Z</cp:lastPrinted>
  <dcterms:created xsi:type="dcterms:W3CDTF">2021-08-19T19:29:01Z</dcterms:created>
  <dcterms:modified xsi:type="dcterms:W3CDTF">2024-04-17T13:31:05Z</dcterms:modified>
</cp:coreProperties>
</file>