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2_Finanzas\Ingresos y Egresos\2024\Abril\datos abiertos\"/>
    </mc:Choice>
  </mc:AlternateContent>
  <bookViews>
    <workbookView xWindow="0" yWindow="0" windowWidth="8805" windowHeight="3795"/>
  </bookViews>
  <sheets>
    <sheet name="Enero 2024" sheetId="1" r:id="rId1"/>
  </sheets>
  <definedNames>
    <definedName name="_xlnm.Print_Area" localSheetId="0">'Enero 2024'!$A$1:$I$93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7" i="1" l="1"/>
  <c r="G73" i="1"/>
  <c r="H15" i="1"/>
  <c r="F84" i="1" l="1"/>
  <c r="F74" i="1"/>
  <c r="H16" i="1" l="1"/>
  <c r="H17" i="1" s="1"/>
  <c r="H18" i="1" s="1"/>
  <c r="H19" i="1" l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F73" i="1"/>
  <c r="H73" i="1" s="1"/>
  <c r="H74" i="1" s="1"/>
  <c r="H67" i="1" l="1"/>
  <c r="H68" i="1" s="1"/>
  <c r="H69" i="1" s="1"/>
  <c r="H70" i="1" s="1"/>
  <c r="H71" i="1" s="1"/>
  <c r="H72" i="1" s="1"/>
  <c r="G84" i="1"/>
  <c r="H75" i="1" l="1"/>
  <c r="H76" i="1" s="1"/>
  <c r="H77" i="1" s="1"/>
  <c r="H78" i="1" s="1"/>
  <c r="H79" i="1" s="1"/>
  <c r="H80" i="1" s="1"/>
  <c r="H81" i="1" s="1"/>
  <c r="H82" i="1" s="1"/>
  <c r="H83" i="1" s="1"/>
  <c r="H84" i="1" l="1"/>
</calcChain>
</file>

<file path=xl/sharedStrings.xml><?xml version="1.0" encoding="utf-8"?>
<sst xmlns="http://schemas.openxmlformats.org/spreadsheetml/2006/main" count="157" uniqueCount="93">
  <si>
    <t>FECHA</t>
  </si>
  <si>
    <t>NÚMERO DE LIB</t>
  </si>
  <si>
    <t>OBJETAL</t>
  </si>
  <si>
    <t>DETALLE</t>
  </si>
  <si>
    <t>DÉBITO</t>
  </si>
  <si>
    <t>CRÉDITO</t>
  </si>
  <si>
    <t>BALANCE</t>
  </si>
  <si>
    <t>BALANCE INICIAL</t>
  </si>
  <si>
    <t>1.4.1.2.01</t>
  </si>
  <si>
    <t>2.1.5.2.01</t>
  </si>
  <si>
    <t>2.1.5.1.01</t>
  </si>
  <si>
    <t>2.1.5.3.01</t>
  </si>
  <si>
    <t xml:space="preserve"> APLICACIONES FINANCIERAS</t>
  </si>
  <si>
    <t>4.1.</t>
  </si>
  <si>
    <t xml:space="preserve"> INCREMENTO DE ACTIVOS FINANCIEROS</t>
  </si>
  <si>
    <t>4.1.1</t>
  </si>
  <si>
    <t>INCREMENTO DE ACTIVOS FINANCIEROS CORRIENTES</t>
  </si>
  <si>
    <t>4.1.2</t>
  </si>
  <si>
    <t>INCREMENTO DE ACTIVOS FINANCIEROS NO CORRIENTES</t>
  </si>
  <si>
    <t>4.2.</t>
  </si>
  <si>
    <t xml:space="preserve"> DISMINUCIÓN DE PASIVOS</t>
  </si>
  <si>
    <t>4.2.1</t>
  </si>
  <si>
    <t xml:space="preserve"> DISMINUCIÓN DE PASIVOS CORRIENTES</t>
  </si>
  <si>
    <t>4.2.2.</t>
  </si>
  <si>
    <t>DISMINUCIÓN DE PASIVOS NO CORRIENTES</t>
  </si>
  <si>
    <t>4.3.</t>
  </si>
  <si>
    <t>DISMINUCIÓN DE FONDOS DE TERCEROS</t>
  </si>
  <si>
    <t>4.3.5</t>
  </si>
  <si>
    <t>DISMINUCIÓN DEPÓSITOS FONDOS DE TERCEROS</t>
  </si>
  <si>
    <t>TOTAL APLICACIONES FINANCIERAS</t>
  </si>
  <si>
    <t xml:space="preserve">MONTO NETO    </t>
  </si>
  <si>
    <t xml:space="preserve">Total Gastos      </t>
  </si>
  <si>
    <t>Cuenta Bancaria: 010-391957-0</t>
  </si>
  <si>
    <t>1.4.2.2.01</t>
  </si>
  <si>
    <t>TRANSFERENCIA CAPITAL</t>
  </si>
  <si>
    <t>TRANSFERENCIA CORRIENTE</t>
  </si>
  <si>
    <t>1.5.1.2.99</t>
  </si>
  <si>
    <t>INGRESOS POR VENTAS DE SERVICIOS</t>
  </si>
  <si>
    <t>N/A</t>
  </si>
  <si>
    <t>ACUARIO NACIONAL</t>
  </si>
  <si>
    <t>2.2.1.3.01</t>
  </si>
  <si>
    <t>2.1.1.3.01</t>
  </si>
  <si>
    <t>COMICIONES BANCARIAS</t>
  </si>
  <si>
    <t>2.1.2.2.05</t>
  </si>
  <si>
    <t>2.2.6.3.01</t>
  </si>
  <si>
    <t>SEGURO NACIONAL DE SALUD</t>
  </si>
  <si>
    <t>2.2.1.6.01</t>
  </si>
  <si>
    <t>EDEESTE</t>
  </si>
  <si>
    <t>2.3.1.1.01</t>
  </si>
  <si>
    <t>2.1.1.1.01</t>
  </si>
  <si>
    <t>2.3.1.2.01</t>
  </si>
  <si>
    <t>ALTICE DOMINICNA</t>
  </si>
  <si>
    <t>2.2.1.5.01</t>
  </si>
  <si>
    <t>2.1.1.5.04</t>
  </si>
  <si>
    <t>2.3.9.6.01</t>
  </si>
  <si>
    <t>AUTOCENTRO NAVARRO, SRL</t>
  </si>
  <si>
    <t>2.6.5.6.01</t>
  </si>
  <si>
    <t>2.3.9.2.01</t>
  </si>
  <si>
    <t>GLOBAL PRINT ROBLES EVAN, SRL</t>
  </si>
  <si>
    <t>2.3.5.5.01</t>
  </si>
  <si>
    <t>FLM COMERCIAL, SRL</t>
  </si>
  <si>
    <t>2.3.6.1.01</t>
  </si>
  <si>
    <t>2.3.6.4.06</t>
  </si>
  <si>
    <t>2.3.7.2.06</t>
  </si>
  <si>
    <t>2.3.9.9.04</t>
  </si>
  <si>
    <t>2.3.9.9.05</t>
  </si>
  <si>
    <t>2.6.5.7.01</t>
  </si>
  <si>
    <t>2.3.6.3.04</t>
  </si>
  <si>
    <t>2.3.7.2.99</t>
  </si>
  <si>
    <t>2.3.9.8.01</t>
  </si>
  <si>
    <t>2.3.9.8.02</t>
  </si>
  <si>
    <t>2.3.2.1.01</t>
  </si>
  <si>
    <t>CASA ARME,SRL</t>
  </si>
  <si>
    <t>2.3.6.3.06</t>
  </si>
  <si>
    <t>2.3.9.9.01</t>
  </si>
  <si>
    <t>CAASD</t>
  </si>
  <si>
    <t>2.2.1.7.01</t>
  </si>
  <si>
    <t>SEGUROS SURA,SA</t>
  </si>
  <si>
    <t>2.2.6.2.01</t>
  </si>
  <si>
    <t>2.1.1.2.08</t>
  </si>
  <si>
    <t>16/4/2024</t>
  </si>
  <si>
    <t>22/4/2024</t>
  </si>
  <si>
    <t>JEMILL GROUP, SRL</t>
  </si>
  <si>
    <t>24/4/2024</t>
  </si>
  <si>
    <t>2.1.1.5.03</t>
  </si>
  <si>
    <t>25/4/2024</t>
  </si>
  <si>
    <t>PROVIMERCAX HENRIQUEZ,SRL</t>
  </si>
  <si>
    <t>2.2.7.2.06</t>
  </si>
  <si>
    <t>KAPEMERO COMERCIAL SRL</t>
  </si>
  <si>
    <t xml:space="preserve">Supligensa SRL </t>
  </si>
  <si>
    <t>Ingresos - Egresos - Abril 2024</t>
  </si>
  <si>
    <t>Licda. Diana Mejia Rymer</t>
  </si>
  <si>
    <t>Enc. Division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</si>
</sst>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name val="Calibri"/>
      <family val="2"/>
      <scheme val="minor"/>
    </font>
    <font>
      <b/>
      <sz val="12"/>
      <name val="Times New Roman"/>
      <family val="1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6"/>
      <color theme="1"/>
      <name val="Times New Roman"/>
      <family val="1"/>
    </font>
    <font>
      <b/>
      <sz val="1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7" fillId="3" borderId="2" xfId="0" applyFont="1" applyFill="1" applyBorder="1" applyAlignment="1">
      <alignment horizontal="center" vertical="center" wrapText="1"/>
    </xf>
    <xf numFmtId="0" fontId="6" fillId="0" borderId="0" xfId="0" applyFont="1"/>
    <xf numFmtId="0" fontId="7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4" fontId="2" fillId="2" borderId="4" xfId="0" applyNumberFormat="1" applyFont="1" applyFill="1" applyBorder="1" applyAlignment="1">
      <alignment horizontal="center"/>
    </xf>
    <xf numFmtId="1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43" fontId="5" fillId="2" borderId="4" xfId="1" applyFont="1" applyFill="1" applyBorder="1" applyAlignment="1">
      <alignment horizontal="center" vertical="center" wrapText="1"/>
    </xf>
    <xf numFmtId="43" fontId="4" fillId="4" borderId="2" xfId="1" applyFont="1" applyFill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right" wrapText="1"/>
    </xf>
    <xf numFmtId="43" fontId="5" fillId="2" borderId="7" xfId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 indent="2"/>
    </xf>
    <xf numFmtId="4" fontId="9" fillId="0" borderId="4" xfId="0" applyNumberFormat="1" applyFont="1" applyBorder="1" applyAlignment="1">
      <alignment horizontal="right" wrapText="1"/>
    </xf>
    <xf numFmtId="1" fontId="5" fillId="4" borderId="4" xfId="0" applyNumberFormat="1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left" vertical="center" wrapText="1"/>
    </xf>
    <xf numFmtId="39" fontId="4" fillId="5" borderId="9" xfId="1" applyNumberFormat="1" applyFont="1" applyFill="1" applyBorder="1" applyAlignment="1">
      <alignment horizontal="right" vertical="center" wrapText="1"/>
    </xf>
    <xf numFmtId="43" fontId="4" fillId="5" borderId="10" xfId="0" applyNumberFormat="1" applyFont="1" applyFill="1" applyBorder="1" applyAlignment="1">
      <alignment horizontal="left" vertical="center" wrapText="1"/>
    </xf>
    <xf numFmtId="43" fontId="4" fillId="3" borderId="2" xfId="1" applyFont="1" applyFill="1" applyBorder="1" applyAlignment="1">
      <alignment vertical="center" wrapText="1"/>
    </xf>
    <xf numFmtId="43" fontId="4" fillId="3" borderId="11" xfId="1" applyFont="1" applyFill="1" applyBorder="1" applyAlignment="1">
      <alignment vertical="center" wrapText="1"/>
    </xf>
    <xf numFmtId="43" fontId="5" fillId="0" borderId="4" xfId="1" applyFont="1" applyFill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43" fontId="6" fillId="0" borderId="0" xfId="0" applyNumberFormat="1" applyFont="1"/>
    <xf numFmtId="0" fontId="4" fillId="0" borderId="0" xfId="0" applyFont="1"/>
    <xf numFmtId="43" fontId="2" fillId="0" borderId="0" xfId="0" applyNumberFormat="1" applyFont="1" applyAlignment="1">
      <alignment vertical="center"/>
    </xf>
    <xf numFmtId="43" fontId="7" fillId="0" borderId="0" xfId="0" applyNumberFormat="1" applyFont="1" applyAlignment="1">
      <alignment horizontal="center" vertical="center" wrapText="1"/>
    </xf>
    <xf numFmtId="43" fontId="7" fillId="3" borderId="2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43" fontId="5" fillId="0" borderId="0" xfId="0" applyNumberFormat="1" applyFont="1"/>
    <xf numFmtId="0" fontId="2" fillId="2" borderId="0" xfId="0" applyFont="1" applyFill="1" applyAlignment="1">
      <alignment vertical="center"/>
    </xf>
    <xf numFmtId="43" fontId="5" fillId="0" borderId="0" xfId="1" applyFont="1"/>
    <xf numFmtId="43" fontId="2" fillId="2" borderId="0" xfId="0" applyNumberFormat="1" applyFont="1" applyFill="1" applyAlignment="1">
      <alignment vertical="center"/>
    </xf>
    <xf numFmtId="0" fontId="11" fillId="0" borderId="0" xfId="0" applyFont="1"/>
    <xf numFmtId="4" fontId="4" fillId="3" borderId="5" xfId="0" applyNumberFormat="1" applyFont="1" applyFill="1" applyBorder="1" applyAlignment="1">
      <alignment horizontal="right" vertical="center" wrapText="1"/>
    </xf>
    <xf numFmtId="4" fontId="4" fillId="3" borderId="12" xfId="0" applyNumberFormat="1" applyFont="1" applyFill="1" applyBorder="1" applyAlignment="1">
      <alignment horizontal="right" vertical="center" wrapText="1"/>
    </xf>
    <xf numFmtId="4" fontId="4" fillId="3" borderId="11" xfId="0" applyNumberFormat="1" applyFont="1" applyFill="1" applyBorder="1" applyAlignment="1">
      <alignment horizontal="right" vertical="center" wrapText="1"/>
    </xf>
    <xf numFmtId="4" fontId="4" fillId="4" borderId="5" xfId="0" applyNumberFormat="1" applyFont="1" applyFill="1" applyBorder="1" applyAlignment="1">
      <alignment horizontal="right" vertical="center" wrapText="1"/>
    </xf>
    <xf numFmtId="4" fontId="4" fillId="4" borderId="12" xfId="0" applyNumberFormat="1" applyFont="1" applyFill="1" applyBorder="1" applyAlignment="1">
      <alignment horizontal="right" vertical="center" wrapText="1"/>
    </xf>
    <xf numFmtId="4" fontId="4" fillId="4" borderId="11" xfId="0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16" fontId="4" fillId="2" borderId="0" xfId="0" applyNumberFormat="1" applyFont="1" applyFill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557894</xdr:colOff>
      <xdr:row>0</xdr:row>
      <xdr:rowOff>136071</xdr:rowOff>
    </xdr:from>
    <xdr:to>
      <xdr:col>4</xdr:col>
      <xdr:colOff>3427640</xdr:colOff>
      <xdr:row>8</xdr:row>
      <xdr:rowOff>175985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1" y="136071"/>
          <a:ext cx="2869746" cy="167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J90"/>
  <sheetViews>
    <sheetView showGridLines="0" tabSelected="1" topLeftCell="A60" zoomScale="70" zoomScaleNormal="70" workbookViewId="0">
      <selection activeCell="F89" sqref="F89"/>
    </sheetView>
  </sheetViews>
  <sheetFormatPr baseColWidth="10" defaultColWidth="70" defaultRowHeight="15.75" x14ac:dyDescent="0.25"/>
  <cols>
    <col min="1" max="1" width="5.140625" style="10" customWidth="1"/>
    <col min="2" max="2" width="20" style="10" customWidth="1"/>
    <col min="3" max="4" width="20.42578125" style="10" customWidth="1"/>
    <col min="5" max="5" width="58.85546875" style="3" customWidth="1"/>
    <col min="6" max="6" width="20.42578125" style="10" customWidth="1"/>
    <col min="7" max="7" width="20.140625" style="10" customWidth="1"/>
    <col min="8" max="8" width="21.7109375" style="3" customWidth="1"/>
    <col min="9" max="9" width="34.140625" style="10" customWidth="1"/>
    <col min="10" max="16384" width="70" style="10"/>
  </cols>
  <sheetData>
    <row r="7" spans="1:10" s="3" customFormat="1" x14ac:dyDescent="0.25">
      <c r="A7" s="1"/>
      <c r="B7" s="1"/>
      <c r="C7" s="2"/>
      <c r="D7" s="2"/>
      <c r="E7" s="1"/>
      <c r="F7" s="2"/>
      <c r="G7" s="2"/>
      <c r="H7" s="1"/>
    </row>
    <row r="8" spans="1:10" s="3" customFormat="1" x14ac:dyDescent="0.25">
      <c r="A8" s="1"/>
      <c r="B8" s="1"/>
      <c r="C8" s="2"/>
      <c r="D8" s="2"/>
      <c r="E8" s="1"/>
      <c r="F8" s="2"/>
      <c r="G8" s="2"/>
      <c r="H8" s="1"/>
    </row>
    <row r="9" spans="1:10" s="5" customFormat="1" x14ac:dyDescent="0.25">
      <c r="A9" s="4"/>
      <c r="B9" s="50"/>
      <c r="C9" s="50"/>
      <c r="D9" s="50"/>
      <c r="E9" s="50"/>
      <c r="F9" s="50"/>
      <c r="G9" s="50"/>
      <c r="H9" s="50"/>
    </row>
    <row r="10" spans="1:10" s="5" customFormat="1" ht="20.25" x14ac:dyDescent="0.3">
      <c r="A10" s="4"/>
      <c r="B10" s="51" t="s">
        <v>90</v>
      </c>
      <c r="C10" s="51"/>
      <c r="D10" s="51"/>
      <c r="E10" s="51"/>
      <c r="F10" s="51"/>
      <c r="G10" s="51"/>
      <c r="H10" s="51"/>
    </row>
    <row r="11" spans="1:10" s="7" customFormat="1" x14ac:dyDescent="0.25">
      <c r="A11" s="6"/>
      <c r="B11" s="52">
        <v>45412</v>
      </c>
      <c r="C11" s="50"/>
      <c r="D11" s="50"/>
      <c r="E11" s="50"/>
      <c r="F11" s="50"/>
      <c r="G11" s="50"/>
      <c r="H11" s="50"/>
    </row>
    <row r="12" spans="1:10" s="7" customFormat="1" ht="20.25" x14ac:dyDescent="0.3">
      <c r="A12" s="6"/>
      <c r="B12" s="51" t="s">
        <v>32</v>
      </c>
      <c r="C12" s="51"/>
      <c r="D12" s="51"/>
      <c r="E12" s="51"/>
      <c r="F12" s="51"/>
      <c r="G12" s="51"/>
      <c r="H12" s="51"/>
      <c r="I12" s="34"/>
    </row>
    <row r="13" spans="1:10" x14ac:dyDescent="0.25">
      <c r="A13" s="8"/>
      <c r="B13" s="53" t="s">
        <v>0</v>
      </c>
      <c r="C13" s="53" t="s">
        <v>1</v>
      </c>
      <c r="D13" s="53" t="s">
        <v>2</v>
      </c>
      <c r="E13" s="9" t="s">
        <v>3</v>
      </c>
      <c r="F13" s="53" t="s">
        <v>4</v>
      </c>
      <c r="G13" s="55" t="s">
        <v>5</v>
      </c>
      <c r="H13" s="9" t="s">
        <v>6</v>
      </c>
    </row>
    <row r="14" spans="1:10" x14ac:dyDescent="0.25">
      <c r="A14" s="8"/>
      <c r="B14" s="54"/>
      <c r="C14" s="54"/>
      <c r="D14" s="54"/>
      <c r="E14" s="11" t="s">
        <v>7</v>
      </c>
      <c r="F14" s="54"/>
      <c r="G14" s="56"/>
      <c r="H14" s="37">
        <v>38799526</v>
      </c>
      <c r="I14" s="36"/>
      <c r="J14" s="33"/>
    </row>
    <row r="15" spans="1:10" s="12" customFormat="1" ht="18" customHeight="1" x14ac:dyDescent="0.25">
      <c r="B15" s="13">
        <v>45390</v>
      </c>
      <c r="C15" s="14">
        <v>1829</v>
      </c>
      <c r="D15" s="14" t="s">
        <v>33</v>
      </c>
      <c r="E15" s="15" t="s">
        <v>34</v>
      </c>
      <c r="F15" s="16">
        <v>833333.33</v>
      </c>
      <c r="G15" s="16"/>
      <c r="H15" s="16">
        <f>+H14+F15+G15</f>
        <v>39632859.329999998</v>
      </c>
      <c r="I15" s="35"/>
    </row>
    <row r="16" spans="1:10" s="12" customFormat="1" ht="18" customHeight="1" x14ac:dyDescent="0.25">
      <c r="B16" s="13">
        <v>45390</v>
      </c>
      <c r="C16" s="14">
        <v>1827</v>
      </c>
      <c r="D16" s="14" t="s">
        <v>8</v>
      </c>
      <c r="E16" s="15" t="s">
        <v>35</v>
      </c>
      <c r="F16" s="16">
        <v>9352170.8300000001</v>
      </c>
      <c r="G16" s="16"/>
      <c r="H16" s="16">
        <f>+H15+F16+G16</f>
        <v>48985030.159999996</v>
      </c>
      <c r="I16" s="35"/>
    </row>
    <row r="17" spans="2:9" s="12" customFormat="1" ht="18" customHeight="1" x14ac:dyDescent="0.25">
      <c r="B17" s="13"/>
      <c r="C17" s="31" t="s">
        <v>38</v>
      </c>
      <c r="D17" s="31" t="s">
        <v>36</v>
      </c>
      <c r="E17" s="32" t="s">
        <v>37</v>
      </c>
      <c r="F17" s="30"/>
      <c r="G17" s="30"/>
      <c r="H17" s="16">
        <f t="shared" ref="H17:H72" si="0">+H16+F17+G17</f>
        <v>48985030.159999996</v>
      </c>
      <c r="I17" s="35"/>
    </row>
    <row r="18" spans="2:9" s="12" customFormat="1" ht="18" customHeight="1" x14ac:dyDescent="0.25">
      <c r="B18" s="13">
        <v>45295</v>
      </c>
      <c r="C18" s="31">
        <v>239</v>
      </c>
      <c r="D18" s="31" t="s">
        <v>53</v>
      </c>
      <c r="E18" s="32" t="s">
        <v>39</v>
      </c>
      <c r="F18" s="30"/>
      <c r="G18" s="30">
        <v>-576834.32999999996</v>
      </c>
      <c r="H18" s="16">
        <f t="shared" si="0"/>
        <v>48408195.829999998</v>
      </c>
      <c r="I18" s="35"/>
    </row>
    <row r="19" spans="2:9" s="12" customFormat="1" ht="45.75" customHeight="1" x14ac:dyDescent="0.25">
      <c r="B19" s="13">
        <v>45355</v>
      </c>
      <c r="C19" s="31">
        <v>244</v>
      </c>
      <c r="D19" s="31" t="s">
        <v>54</v>
      </c>
      <c r="E19" s="32" t="s">
        <v>55</v>
      </c>
      <c r="F19" s="30"/>
      <c r="G19" s="30">
        <v>-124299.95</v>
      </c>
      <c r="H19" s="16">
        <f t="shared" si="0"/>
        <v>48283895.879999995</v>
      </c>
      <c r="I19" s="35"/>
    </row>
    <row r="20" spans="2:9" s="12" customFormat="1" ht="18" customHeight="1" x14ac:dyDescent="0.25">
      <c r="B20" s="13">
        <v>45355</v>
      </c>
      <c r="C20" s="14">
        <v>244</v>
      </c>
      <c r="D20" s="14" t="s">
        <v>56</v>
      </c>
      <c r="E20" s="32" t="s">
        <v>55</v>
      </c>
      <c r="F20" s="16"/>
      <c r="G20" s="16">
        <v>-152522.39000000001</v>
      </c>
      <c r="H20" s="16">
        <f t="shared" si="0"/>
        <v>48131373.489999995</v>
      </c>
      <c r="I20" s="35"/>
    </row>
    <row r="21" spans="2:9" s="12" customFormat="1" ht="18" customHeight="1" x14ac:dyDescent="0.25">
      <c r="B21" s="13">
        <v>45386</v>
      </c>
      <c r="C21" s="14">
        <v>249</v>
      </c>
      <c r="D21" s="14" t="s">
        <v>57</v>
      </c>
      <c r="E21" s="15" t="s">
        <v>58</v>
      </c>
      <c r="F21" s="16"/>
      <c r="G21" s="16">
        <v>-19175</v>
      </c>
      <c r="H21" s="16">
        <f t="shared" si="0"/>
        <v>48112198.489999995</v>
      </c>
      <c r="I21" s="35"/>
    </row>
    <row r="22" spans="2:9" s="12" customFormat="1" ht="18" customHeight="1" x14ac:dyDescent="0.25">
      <c r="B22" s="13">
        <v>45416</v>
      </c>
      <c r="C22" s="14">
        <v>253</v>
      </c>
      <c r="D22" s="14" t="s">
        <v>59</v>
      </c>
      <c r="E22" s="15" t="s">
        <v>60</v>
      </c>
      <c r="F22" s="16"/>
      <c r="G22" s="16">
        <v>-8850</v>
      </c>
      <c r="H22" s="16">
        <f t="shared" si="0"/>
        <v>48103348.489999995</v>
      </c>
      <c r="I22" s="35"/>
    </row>
    <row r="23" spans="2:9" s="12" customFormat="1" ht="18" customHeight="1" x14ac:dyDescent="0.25">
      <c r="B23" s="13">
        <v>45416</v>
      </c>
      <c r="C23" s="14">
        <v>253</v>
      </c>
      <c r="D23" s="14" t="s">
        <v>61</v>
      </c>
      <c r="E23" s="15" t="s">
        <v>60</v>
      </c>
      <c r="F23" s="16"/>
      <c r="G23" s="16">
        <v>-755.2</v>
      </c>
      <c r="H23" s="16">
        <f t="shared" si="0"/>
        <v>48102593.289999992</v>
      </c>
      <c r="I23" s="35"/>
    </row>
    <row r="24" spans="2:9" s="12" customFormat="1" ht="18" customHeight="1" x14ac:dyDescent="0.25">
      <c r="B24" s="13">
        <v>45416</v>
      </c>
      <c r="C24" s="14">
        <v>253</v>
      </c>
      <c r="D24" s="14" t="s">
        <v>62</v>
      </c>
      <c r="E24" s="15" t="s">
        <v>60</v>
      </c>
      <c r="F24" s="16"/>
      <c r="G24" s="16">
        <v>-12484.4</v>
      </c>
      <c r="H24" s="16">
        <f t="shared" si="0"/>
        <v>48090108.889999993</v>
      </c>
      <c r="I24" s="35"/>
    </row>
    <row r="25" spans="2:9" s="12" customFormat="1" ht="18" customHeight="1" x14ac:dyDescent="0.25">
      <c r="B25" s="13">
        <v>45416</v>
      </c>
      <c r="C25" s="14">
        <v>253</v>
      </c>
      <c r="D25" s="14" t="s">
        <v>63</v>
      </c>
      <c r="E25" s="15" t="s">
        <v>60</v>
      </c>
      <c r="F25" s="16"/>
      <c r="G25" s="16">
        <v>-29146</v>
      </c>
      <c r="H25" s="16">
        <f t="shared" si="0"/>
        <v>48060962.889999993</v>
      </c>
      <c r="I25" s="35"/>
    </row>
    <row r="26" spans="2:9" s="12" customFormat="1" ht="18" customHeight="1" x14ac:dyDescent="0.25">
      <c r="B26" s="13">
        <v>45416</v>
      </c>
      <c r="C26" s="14">
        <v>253</v>
      </c>
      <c r="D26" s="14" t="s">
        <v>64</v>
      </c>
      <c r="E26" s="15" t="s">
        <v>60</v>
      </c>
      <c r="F26" s="16"/>
      <c r="G26" s="16">
        <v>-18762</v>
      </c>
      <c r="H26" s="16">
        <f t="shared" si="0"/>
        <v>48042200.889999993</v>
      </c>
      <c r="I26" s="35"/>
    </row>
    <row r="27" spans="2:9" s="12" customFormat="1" ht="18" customHeight="1" x14ac:dyDescent="0.25">
      <c r="B27" s="13">
        <v>45416</v>
      </c>
      <c r="C27" s="14">
        <v>253</v>
      </c>
      <c r="D27" s="14" t="s">
        <v>65</v>
      </c>
      <c r="E27" s="15" t="s">
        <v>60</v>
      </c>
      <c r="F27" s="16"/>
      <c r="G27" s="16">
        <v>-1180</v>
      </c>
      <c r="H27" s="16">
        <f t="shared" si="0"/>
        <v>48041020.889999993</v>
      </c>
      <c r="I27" s="35"/>
    </row>
    <row r="28" spans="2:9" s="12" customFormat="1" ht="18" customHeight="1" x14ac:dyDescent="0.25">
      <c r="B28" s="13">
        <v>45416</v>
      </c>
      <c r="C28" s="14">
        <v>253</v>
      </c>
      <c r="D28" s="14" t="s">
        <v>66</v>
      </c>
      <c r="E28" s="15" t="s">
        <v>60</v>
      </c>
      <c r="F28" s="16"/>
      <c r="G28" s="16">
        <v>-10030</v>
      </c>
      <c r="H28" s="16">
        <f t="shared" si="0"/>
        <v>48030990.889999993</v>
      </c>
      <c r="I28" s="35"/>
    </row>
    <row r="29" spans="2:9" s="12" customFormat="1" ht="18" customHeight="1" x14ac:dyDescent="0.25">
      <c r="B29" s="13">
        <v>45416</v>
      </c>
      <c r="C29" s="14">
        <v>253</v>
      </c>
      <c r="D29" s="14" t="s">
        <v>67</v>
      </c>
      <c r="E29" s="15" t="s">
        <v>60</v>
      </c>
      <c r="F29" s="16"/>
      <c r="G29" s="16">
        <v>-3056.2</v>
      </c>
      <c r="H29" s="16">
        <f t="shared" si="0"/>
        <v>48027934.68999999</v>
      </c>
      <c r="I29" s="35"/>
    </row>
    <row r="30" spans="2:9" s="12" customFormat="1" ht="18" customHeight="1" x14ac:dyDescent="0.25">
      <c r="B30" s="13">
        <v>45416</v>
      </c>
      <c r="C30" s="14">
        <v>253</v>
      </c>
      <c r="D30" s="14" t="s">
        <v>68</v>
      </c>
      <c r="E30" s="15" t="s">
        <v>60</v>
      </c>
      <c r="F30" s="16"/>
      <c r="G30" s="16">
        <v>-3422</v>
      </c>
      <c r="H30" s="16">
        <f t="shared" si="0"/>
        <v>48024512.68999999</v>
      </c>
      <c r="I30" s="35"/>
    </row>
    <row r="31" spans="2:9" s="12" customFormat="1" ht="18" customHeight="1" x14ac:dyDescent="0.25">
      <c r="B31" s="13">
        <v>45416</v>
      </c>
      <c r="C31" s="14">
        <v>253</v>
      </c>
      <c r="D31" s="14" t="s">
        <v>69</v>
      </c>
      <c r="E31" s="15" t="s">
        <v>60</v>
      </c>
      <c r="F31" s="16"/>
      <c r="G31" s="16">
        <v>-6785</v>
      </c>
      <c r="H31" s="16">
        <f t="shared" si="0"/>
        <v>48017727.68999999</v>
      </c>
      <c r="I31" s="35"/>
    </row>
    <row r="32" spans="2:9" s="12" customFormat="1" ht="18" customHeight="1" x14ac:dyDescent="0.25">
      <c r="B32" s="13">
        <v>45416</v>
      </c>
      <c r="C32" s="14">
        <v>253</v>
      </c>
      <c r="D32" s="14" t="s">
        <v>70</v>
      </c>
      <c r="E32" s="15" t="s">
        <v>60</v>
      </c>
      <c r="F32" s="16"/>
      <c r="G32" s="16">
        <v>-35990</v>
      </c>
      <c r="H32" s="16">
        <f t="shared" si="0"/>
        <v>47981737.68999999</v>
      </c>
      <c r="I32" s="35"/>
    </row>
    <row r="33" spans="2:9" s="12" customFormat="1" ht="18" customHeight="1" x14ac:dyDescent="0.25">
      <c r="B33" s="13">
        <v>45508</v>
      </c>
      <c r="C33" s="14">
        <v>258</v>
      </c>
      <c r="D33" s="14" t="s">
        <v>71</v>
      </c>
      <c r="E33" s="15" t="s">
        <v>72</v>
      </c>
      <c r="F33" s="16"/>
      <c r="G33" s="16">
        <v>-31691.14</v>
      </c>
      <c r="H33" s="16">
        <f t="shared" si="0"/>
        <v>47950046.54999999</v>
      </c>
      <c r="I33" s="35"/>
    </row>
    <row r="34" spans="2:9" s="12" customFormat="1" ht="18" customHeight="1" x14ac:dyDescent="0.25">
      <c r="B34" s="13">
        <v>45508</v>
      </c>
      <c r="C34" s="14">
        <v>258</v>
      </c>
      <c r="D34" s="14" t="s">
        <v>59</v>
      </c>
      <c r="E34" s="15" t="s">
        <v>72</v>
      </c>
      <c r="F34" s="16"/>
      <c r="G34" s="16">
        <v>-3682.07</v>
      </c>
      <c r="H34" s="16">
        <f t="shared" si="0"/>
        <v>47946364.479999989</v>
      </c>
      <c r="I34" s="35"/>
    </row>
    <row r="35" spans="2:9" s="12" customFormat="1" ht="18" customHeight="1" x14ac:dyDescent="0.25">
      <c r="B35" s="13">
        <v>45508</v>
      </c>
      <c r="C35" s="14">
        <v>258</v>
      </c>
      <c r="D35" s="14" t="s">
        <v>61</v>
      </c>
      <c r="E35" s="15" t="s">
        <v>72</v>
      </c>
      <c r="F35" s="16"/>
      <c r="G35" s="16">
        <v>-3097.5</v>
      </c>
      <c r="H35" s="16">
        <f t="shared" si="0"/>
        <v>47943266.979999989</v>
      </c>
      <c r="I35" s="35"/>
    </row>
    <row r="36" spans="2:9" s="12" customFormat="1" ht="18" customHeight="1" x14ac:dyDescent="0.25">
      <c r="B36" s="13">
        <v>45508</v>
      </c>
      <c r="C36" s="14">
        <v>258</v>
      </c>
      <c r="D36" s="14" t="s">
        <v>73</v>
      </c>
      <c r="E36" s="15" t="s">
        <v>72</v>
      </c>
      <c r="F36" s="16"/>
      <c r="G36" s="16">
        <v>-3763.8</v>
      </c>
      <c r="H36" s="16">
        <f t="shared" si="0"/>
        <v>47939503.179999992</v>
      </c>
      <c r="I36" s="35"/>
    </row>
    <row r="37" spans="2:9" s="12" customFormat="1" ht="18" customHeight="1" x14ac:dyDescent="0.25">
      <c r="B37" s="13">
        <v>45508</v>
      </c>
      <c r="C37" s="14">
        <v>258</v>
      </c>
      <c r="D37" s="14" t="s">
        <v>62</v>
      </c>
      <c r="E37" s="15" t="s">
        <v>72</v>
      </c>
      <c r="F37" s="16"/>
      <c r="G37" s="16">
        <v>-161.66</v>
      </c>
      <c r="H37" s="16">
        <f t="shared" si="0"/>
        <v>47939341.519999996</v>
      </c>
      <c r="I37" s="35"/>
    </row>
    <row r="38" spans="2:9" s="12" customFormat="1" ht="18" customHeight="1" x14ac:dyDescent="0.25">
      <c r="B38" s="13">
        <v>45508</v>
      </c>
      <c r="C38" s="14">
        <v>258</v>
      </c>
      <c r="D38" s="14" t="s">
        <v>63</v>
      </c>
      <c r="E38" s="15" t="s">
        <v>72</v>
      </c>
      <c r="F38" s="16"/>
      <c r="G38" s="16">
        <v>-9960</v>
      </c>
      <c r="H38" s="16">
        <f t="shared" si="0"/>
        <v>47929381.519999996</v>
      </c>
      <c r="I38" s="35"/>
    </row>
    <row r="39" spans="2:9" s="12" customFormat="1" ht="18" customHeight="1" x14ac:dyDescent="0.25">
      <c r="B39" s="13">
        <v>45508</v>
      </c>
      <c r="C39" s="14">
        <v>258</v>
      </c>
      <c r="D39" s="14" t="s">
        <v>74</v>
      </c>
      <c r="E39" s="15" t="s">
        <v>72</v>
      </c>
      <c r="F39" s="16"/>
      <c r="G39" s="16">
        <v>-4457.1400000000003</v>
      </c>
      <c r="H39" s="16">
        <f t="shared" si="0"/>
        <v>47924924.379999995</v>
      </c>
      <c r="I39" s="35"/>
    </row>
    <row r="40" spans="2:9" s="12" customFormat="1" ht="18" customHeight="1" x14ac:dyDescent="0.25">
      <c r="B40" s="13">
        <v>45508</v>
      </c>
      <c r="C40" s="14">
        <v>258</v>
      </c>
      <c r="D40" s="14" t="s">
        <v>64</v>
      </c>
      <c r="E40" s="15" t="s">
        <v>72</v>
      </c>
      <c r="F40" s="16"/>
      <c r="G40" s="16">
        <v>-3330.73</v>
      </c>
      <c r="H40" s="16">
        <f t="shared" si="0"/>
        <v>47921593.649999999</v>
      </c>
      <c r="I40" s="35"/>
    </row>
    <row r="41" spans="2:9" s="12" customFormat="1" ht="18" customHeight="1" x14ac:dyDescent="0.25">
      <c r="B41" s="13">
        <v>45508</v>
      </c>
      <c r="C41" s="14">
        <v>258</v>
      </c>
      <c r="D41" s="14" t="s">
        <v>65</v>
      </c>
      <c r="E41" s="15" t="s">
        <v>72</v>
      </c>
      <c r="F41" s="16"/>
      <c r="G41" s="16">
        <v>-643.83000000000004</v>
      </c>
      <c r="H41" s="16">
        <f t="shared" si="0"/>
        <v>47920949.82</v>
      </c>
      <c r="I41" s="35"/>
    </row>
    <row r="42" spans="2:9" s="12" customFormat="1" ht="18" customHeight="1" x14ac:dyDescent="0.25">
      <c r="B42" s="13">
        <v>45508</v>
      </c>
      <c r="C42" s="14">
        <v>258</v>
      </c>
      <c r="D42" s="14" t="s">
        <v>67</v>
      </c>
      <c r="E42" s="15" t="s">
        <v>72</v>
      </c>
      <c r="F42" s="16"/>
      <c r="G42" s="16">
        <v>-4838.21</v>
      </c>
      <c r="H42" s="16">
        <f t="shared" si="0"/>
        <v>47916111.609999999</v>
      </c>
      <c r="I42" s="35"/>
    </row>
    <row r="43" spans="2:9" s="12" customFormat="1" ht="18" customHeight="1" x14ac:dyDescent="0.25">
      <c r="B43" s="13">
        <v>45508</v>
      </c>
      <c r="C43" s="14">
        <v>258</v>
      </c>
      <c r="D43" s="14" t="s">
        <v>70</v>
      </c>
      <c r="E43" s="15" t="s">
        <v>72</v>
      </c>
      <c r="F43" s="16"/>
      <c r="G43" s="16">
        <v>-2797.38</v>
      </c>
      <c r="H43" s="16">
        <f t="shared" si="0"/>
        <v>47913314.229999997</v>
      </c>
      <c r="I43" s="35"/>
    </row>
    <row r="44" spans="2:9" s="12" customFormat="1" ht="18" customHeight="1" x14ac:dyDescent="0.25">
      <c r="B44" s="13">
        <v>45600</v>
      </c>
      <c r="C44" s="14">
        <v>270</v>
      </c>
      <c r="D44" s="14" t="s">
        <v>76</v>
      </c>
      <c r="E44" s="15" t="s">
        <v>75</v>
      </c>
      <c r="F44" s="16"/>
      <c r="G44" s="16">
        <v>-6682</v>
      </c>
      <c r="H44" s="16">
        <f t="shared" si="0"/>
        <v>47906632.229999997</v>
      </c>
      <c r="I44" s="35"/>
    </row>
    <row r="45" spans="2:9" s="12" customFormat="1" ht="18" customHeight="1" x14ac:dyDescent="0.25">
      <c r="B45" s="13">
        <v>45600</v>
      </c>
      <c r="C45" s="14">
        <v>272</v>
      </c>
      <c r="D45" s="14" t="s">
        <v>44</v>
      </c>
      <c r="E45" s="15" t="s">
        <v>77</v>
      </c>
      <c r="F45" s="16"/>
      <c r="G45" s="16">
        <v>-9255.64</v>
      </c>
      <c r="H45" s="16">
        <f t="shared" si="0"/>
        <v>47897376.589999996</v>
      </c>
      <c r="I45" s="35"/>
    </row>
    <row r="46" spans="2:9" s="12" customFormat="1" ht="18" customHeight="1" x14ac:dyDescent="0.25">
      <c r="B46" s="13">
        <v>45600</v>
      </c>
      <c r="C46" s="14">
        <v>274</v>
      </c>
      <c r="D46" s="14" t="s">
        <v>78</v>
      </c>
      <c r="E46" s="15" t="s">
        <v>77</v>
      </c>
      <c r="F46" s="16"/>
      <c r="G46" s="16">
        <v>-357856.52</v>
      </c>
      <c r="H46" s="16">
        <f t="shared" si="0"/>
        <v>47539520.069999993</v>
      </c>
      <c r="I46" s="35"/>
    </row>
    <row r="47" spans="2:9" s="12" customFormat="1" ht="18" customHeight="1" x14ac:dyDescent="0.25">
      <c r="B47" s="13">
        <v>45630</v>
      </c>
      <c r="C47" s="14">
        <v>286</v>
      </c>
      <c r="D47" s="14" t="s">
        <v>43</v>
      </c>
      <c r="E47" s="15" t="s">
        <v>39</v>
      </c>
      <c r="F47" s="16"/>
      <c r="G47" s="16">
        <v>-67500</v>
      </c>
      <c r="H47" s="16">
        <f t="shared" si="0"/>
        <v>47472020.069999993</v>
      </c>
      <c r="I47" s="35"/>
    </row>
    <row r="48" spans="2:9" s="12" customFormat="1" ht="18" customHeight="1" x14ac:dyDescent="0.25">
      <c r="B48" s="13">
        <v>45630</v>
      </c>
      <c r="C48" s="14">
        <v>288</v>
      </c>
      <c r="D48" s="14" t="s">
        <v>79</v>
      </c>
      <c r="E48" s="15" t="s">
        <v>39</v>
      </c>
      <c r="F48" s="16"/>
      <c r="G48" s="16">
        <v>-553000</v>
      </c>
      <c r="H48" s="16">
        <f t="shared" si="0"/>
        <v>46919020.069999993</v>
      </c>
      <c r="I48" s="35"/>
    </row>
    <row r="49" spans="2:9" s="12" customFormat="1" ht="18" customHeight="1" x14ac:dyDescent="0.25">
      <c r="B49" s="13">
        <v>45630</v>
      </c>
      <c r="C49" s="14">
        <v>288</v>
      </c>
      <c r="D49" s="14" t="s">
        <v>10</v>
      </c>
      <c r="E49" s="15" t="s">
        <v>39</v>
      </c>
      <c r="F49" s="16"/>
      <c r="G49" s="16">
        <v>-39207.699999999997</v>
      </c>
      <c r="H49" s="16">
        <f t="shared" si="0"/>
        <v>46879812.36999999</v>
      </c>
      <c r="I49" s="35"/>
    </row>
    <row r="50" spans="2:9" s="12" customFormat="1" ht="18" customHeight="1" x14ac:dyDescent="0.25">
      <c r="B50" s="13">
        <v>45630</v>
      </c>
      <c r="C50" s="14">
        <v>288</v>
      </c>
      <c r="D50" s="14" t="s">
        <v>9</v>
      </c>
      <c r="E50" s="15" t="s">
        <v>39</v>
      </c>
      <c r="F50" s="16"/>
      <c r="G50" s="16">
        <v>-39263</v>
      </c>
      <c r="H50" s="16">
        <f t="shared" si="0"/>
        <v>46840549.36999999</v>
      </c>
      <c r="I50" s="35"/>
    </row>
    <row r="51" spans="2:9" s="12" customFormat="1" ht="18" customHeight="1" x14ac:dyDescent="0.25">
      <c r="B51" s="13">
        <v>45630</v>
      </c>
      <c r="C51" s="14">
        <v>288</v>
      </c>
      <c r="D51" s="14" t="s">
        <v>11</v>
      </c>
      <c r="E51" s="15" t="s">
        <v>39</v>
      </c>
      <c r="F51" s="16"/>
      <c r="G51" s="16">
        <v>-5762.76</v>
      </c>
      <c r="H51" s="16">
        <f t="shared" si="0"/>
        <v>46834786.609999992</v>
      </c>
      <c r="I51" s="35"/>
    </row>
    <row r="52" spans="2:9" s="12" customFormat="1" ht="18" customHeight="1" x14ac:dyDescent="0.25">
      <c r="B52" s="13">
        <v>45630</v>
      </c>
      <c r="C52" s="14">
        <v>290</v>
      </c>
      <c r="D52" s="14" t="s">
        <v>41</v>
      </c>
      <c r="E52" s="15" t="s">
        <v>39</v>
      </c>
      <c r="F52" s="16"/>
      <c r="G52" s="16">
        <v>-193175</v>
      </c>
      <c r="H52" s="16">
        <f t="shared" si="0"/>
        <v>46641611.609999992</v>
      </c>
      <c r="I52" s="35"/>
    </row>
    <row r="53" spans="2:9" s="12" customFormat="1" ht="18" customHeight="1" x14ac:dyDescent="0.25">
      <c r="B53" s="13">
        <v>45630</v>
      </c>
      <c r="C53" s="14">
        <v>290</v>
      </c>
      <c r="D53" s="14" t="s">
        <v>10</v>
      </c>
      <c r="E53" s="15" t="s">
        <v>39</v>
      </c>
      <c r="F53" s="16"/>
      <c r="G53" s="16">
        <v>-13696.12</v>
      </c>
      <c r="H53" s="16">
        <f t="shared" si="0"/>
        <v>46627915.489999995</v>
      </c>
      <c r="I53" s="35"/>
    </row>
    <row r="54" spans="2:9" s="12" customFormat="1" ht="18" customHeight="1" x14ac:dyDescent="0.25">
      <c r="B54" s="13">
        <v>45630</v>
      </c>
      <c r="C54" s="14">
        <v>290</v>
      </c>
      <c r="D54" s="14" t="s">
        <v>9</v>
      </c>
      <c r="E54" s="15" t="s">
        <v>39</v>
      </c>
      <c r="F54" s="16"/>
      <c r="G54" s="16">
        <v>-13715.43</v>
      </c>
      <c r="H54" s="16">
        <f t="shared" si="0"/>
        <v>46614200.059999995</v>
      </c>
      <c r="I54" s="35"/>
    </row>
    <row r="55" spans="2:9" s="12" customFormat="1" ht="18" customHeight="1" x14ac:dyDescent="0.25">
      <c r="B55" s="13">
        <v>45630</v>
      </c>
      <c r="C55" s="14">
        <v>290</v>
      </c>
      <c r="D55" s="14" t="s">
        <v>11</v>
      </c>
      <c r="E55" s="15" t="s">
        <v>39</v>
      </c>
      <c r="F55" s="16"/>
      <c r="G55" s="16">
        <v>-2318.1</v>
      </c>
      <c r="H55" s="16">
        <f t="shared" si="0"/>
        <v>46611881.959999993</v>
      </c>
      <c r="I55" s="35"/>
    </row>
    <row r="56" spans="2:9" s="12" customFormat="1" ht="18" customHeight="1" x14ac:dyDescent="0.25">
      <c r="B56" s="13" t="s">
        <v>80</v>
      </c>
      <c r="C56" s="14">
        <v>295</v>
      </c>
      <c r="D56" s="31" t="s">
        <v>44</v>
      </c>
      <c r="E56" s="32" t="s">
        <v>45</v>
      </c>
      <c r="F56" s="16"/>
      <c r="G56" s="16">
        <v>-25500</v>
      </c>
      <c r="H56" s="16">
        <f t="shared" si="0"/>
        <v>46586381.959999993</v>
      </c>
      <c r="I56" s="35"/>
    </row>
    <row r="57" spans="2:9" s="40" customFormat="1" ht="18" customHeight="1" x14ac:dyDescent="0.25">
      <c r="B57" s="13" t="s">
        <v>80</v>
      </c>
      <c r="C57" s="14">
        <v>304</v>
      </c>
      <c r="D57" s="14" t="s">
        <v>49</v>
      </c>
      <c r="E57" s="15" t="s">
        <v>39</v>
      </c>
      <c r="F57" s="16"/>
      <c r="G57" s="16">
        <f>-(3432000-6231.64)</f>
        <v>-3425768.36</v>
      </c>
      <c r="H57" s="16">
        <f t="shared" si="0"/>
        <v>43160613.599999994</v>
      </c>
      <c r="I57" s="42"/>
    </row>
    <row r="58" spans="2:9" s="40" customFormat="1" ht="18" customHeight="1" x14ac:dyDescent="0.25">
      <c r="B58" s="13" t="s">
        <v>80</v>
      </c>
      <c r="C58" s="14">
        <v>304</v>
      </c>
      <c r="D58" s="14" t="s">
        <v>10</v>
      </c>
      <c r="E58" s="15" t="s">
        <v>39</v>
      </c>
      <c r="F58" s="16"/>
      <c r="G58" s="16">
        <v>-243328.8</v>
      </c>
      <c r="H58" s="16">
        <f t="shared" si="0"/>
        <v>42917284.799999997</v>
      </c>
      <c r="I58" s="42"/>
    </row>
    <row r="59" spans="2:9" s="40" customFormat="1" ht="18" customHeight="1" x14ac:dyDescent="0.25">
      <c r="B59" s="13" t="s">
        <v>80</v>
      </c>
      <c r="C59" s="14">
        <v>304</v>
      </c>
      <c r="D59" s="14" t="s">
        <v>9</v>
      </c>
      <c r="E59" s="15" t="s">
        <v>39</v>
      </c>
      <c r="F59" s="16"/>
      <c r="G59" s="16">
        <v>-243672</v>
      </c>
      <c r="H59" s="16">
        <f t="shared" si="0"/>
        <v>42673612.799999997</v>
      </c>
      <c r="I59" s="42"/>
    </row>
    <row r="60" spans="2:9" s="40" customFormat="1" ht="18" customHeight="1" x14ac:dyDescent="0.25">
      <c r="B60" s="13" t="s">
        <v>80</v>
      </c>
      <c r="C60" s="14">
        <v>304</v>
      </c>
      <c r="D60" s="14" t="s">
        <v>11</v>
      </c>
      <c r="E60" s="15" t="s">
        <v>39</v>
      </c>
      <c r="F60" s="16"/>
      <c r="G60" s="16">
        <v>-35286.720000000001</v>
      </c>
      <c r="H60" s="16">
        <f t="shared" si="0"/>
        <v>42638326.079999998</v>
      </c>
      <c r="I60" s="42"/>
    </row>
    <row r="61" spans="2:9" s="40" customFormat="1" ht="18" customHeight="1" x14ac:dyDescent="0.25">
      <c r="B61" s="13" t="s">
        <v>81</v>
      </c>
      <c r="C61" s="14">
        <v>317</v>
      </c>
      <c r="D61" s="14" t="s">
        <v>44</v>
      </c>
      <c r="E61" s="15" t="s">
        <v>45</v>
      </c>
      <c r="F61" s="16"/>
      <c r="G61" s="16">
        <v>-55214</v>
      </c>
      <c r="H61" s="16">
        <f t="shared" si="0"/>
        <v>42583112.079999998</v>
      </c>
      <c r="I61" s="42"/>
    </row>
    <row r="62" spans="2:9" s="40" customFormat="1" ht="18" customHeight="1" x14ac:dyDescent="0.25">
      <c r="B62" s="13" t="s">
        <v>81</v>
      </c>
      <c r="C62" s="14">
        <v>319</v>
      </c>
      <c r="D62" s="14" t="s">
        <v>40</v>
      </c>
      <c r="E62" s="15" t="s">
        <v>51</v>
      </c>
      <c r="F62" s="16"/>
      <c r="G62" s="16">
        <v>-66640.83</v>
      </c>
      <c r="H62" s="16">
        <f t="shared" si="0"/>
        <v>42516471.25</v>
      </c>
      <c r="I62" s="42"/>
    </row>
    <row r="63" spans="2:9" s="40" customFormat="1" ht="18" customHeight="1" x14ac:dyDescent="0.25">
      <c r="B63" s="13" t="s">
        <v>81</v>
      </c>
      <c r="C63" s="14">
        <v>322</v>
      </c>
      <c r="D63" s="14" t="s">
        <v>50</v>
      </c>
      <c r="E63" s="15" t="s">
        <v>82</v>
      </c>
      <c r="F63" s="16"/>
      <c r="G63" s="16">
        <v>-23836</v>
      </c>
      <c r="H63" s="16">
        <f t="shared" si="0"/>
        <v>42492635.25</v>
      </c>
      <c r="I63" s="42"/>
    </row>
    <row r="64" spans="2:9" s="40" customFormat="1" ht="18" customHeight="1" x14ac:dyDescent="0.25">
      <c r="B64" s="13" t="s">
        <v>83</v>
      </c>
      <c r="C64" s="14">
        <v>330</v>
      </c>
      <c r="D64" s="14" t="s">
        <v>84</v>
      </c>
      <c r="E64" s="15" t="s">
        <v>39</v>
      </c>
      <c r="F64" s="16"/>
      <c r="G64" s="16">
        <v>-102000</v>
      </c>
      <c r="H64" s="16">
        <f t="shared" si="0"/>
        <v>42390635.25</v>
      </c>
      <c r="I64" s="42"/>
    </row>
    <row r="65" spans="2:10" s="40" customFormat="1" ht="18" customHeight="1" x14ac:dyDescent="0.25">
      <c r="B65" s="13" t="s">
        <v>85</v>
      </c>
      <c r="C65" s="14">
        <v>337</v>
      </c>
      <c r="D65" s="14" t="s">
        <v>46</v>
      </c>
      <c r="E65" s="15" t="s">
        <v>47</v>
      </c>
      <c r="F65" s="16"/>
      <c r="G65" s="16">
        <v>-364054.73</v>
      </c>
      <c r="H65" s="16">
        <f t="shared" si="0"/>
        <v>42026580.520000003</v>
      </c>
      <c r="I65" s="42"/>
    </row>
    <row r="66" spans="2:10" s="12" customFormat="1" x14ac:dyDescent="0.25">
      <c r="B66" s="13" t="s">
        <v>85</v>
      </c>
      <c r="C66" s="14">
        <v>340</v>
      </c>
      <c r="D66" s="14" t="s">
        <v>48</v>
      </c>
      <c r="E66" s="15" t="s">
        <v>86</v>
      </c>
      <c r="G66" s="30">
        <v>-67820</v>
      </c>
      <c r="H66" s="16">
        <f t="shared" si="0"/>
        <v>41958760.520000003</v>
      </c>
      <c r="I66" s="35"/>
    </row>
    <row r="67" spans="2:10" s="12" customFormat="1" ht="18" customHeight="1" x14ac:dyDescent="0.25">
      <c r="B67" s="13">
        <v>45408</v>
      </c>
      <c r="C67" s="14">
        <v>361</v>
      </c>
      <c r="D67" s="31" t="s">
        <v>40</v>
      </c>
      <c r="E67" s="32" t="s">
        <v>51</v>
      </c>
      <c r="F67" s="30"/>
      <c r="G67" s="30">
        <v>-7367.43</v>
      </c>
      <c r="H67" s="16">
        <f t="shared" si="0"/>
        <v>41951393.090000004</v>
      </c>
      <c r="I67" s="35"/>
    </row>
    <row r="68" spans="2:10" s="12" customFormat="1" ht="18" customHeight="1" x14ac:dyDescent="0.25">
      <c r="B68" s="13">
        <v>45408</v>
      </c>
      <c r="C68" s="14">
        <v>361</v>
      </c>
      <c r="D68" s="31" t="s">
        <v>52</v>
      </c>
      <c r="E68" s="32" t="s">
        <v>51</v>
      </c>
      <c r="F68" s="30"/>
      <c r="G68" s="30">
        <v>-20007</v>
      </c>
      <c r="H68" s="16">
        <f t="shared" si="0"/>
        <v>41931386.090000004</v>
      </c>
      <c r="I68" s="35"/>
    </row>
    <row r="69" spans="2:10" s="12" customFormat="1" ht="18" customHeight="1" x14ac:dyDescent="0.25">
      <c r="B69" s="13">
        <v>45412</v>
      </c>
      <c r="C69" s="14">
        <v>375</v>
      </c>
      <c r="D69" s="31" t="s">
        <v>87</v>
      </c>
      <c r="E69" s="32" t="s">
        <v>88</v>
      </c>
      <c r="F69" s="30"/>
      <c r="G69" s="30">
        <v>-188800</v>
      </c>
      <c r="H69" s="16">
        <f t="shared" si="0"/>
        <v>41742586.090000004</v>
      </c>
      <c r="I69" s="35"/>
    </row>
    <row r="70" spans="2:10" s="12" customFormat="1" ht="18" customHeight="1" x14ac:dyDescent="0.25">
      <c r="B70" s="13">
        <v>45412</v>
      </c>
      <c r="C70" s="31">
        <v>378</v>
      </c>
      <c r="D70" s="31" t="s">
        <v>65</v>
      </c>
      <c r="E70" s="32" t="s">
        <v>89</v>
      </c>
      <c r="F70" s="30"/>
      <c r="G70" s="30">
        <v>-17375.5</v>
      </c>
      <c r="H70" s="16">
        <f t="shared" si="0"/>
        <v>41725210.590000004</v>
      </c>
      <c r="I70" s="35"/>
    </row>
    <row r="71" spans="2:10" s="12" customFormat="1" ht="18" customHeight="1" x14ac:dyDescent="0.25">
      <c r="B71" s="13"/>
      <c r="C71" s="31"/>
      <c r="D71" s="31"/>
      <c r="E71" s="32" t="s">
        <v>42</v>
      </c>
      <c r="F71" s="30"/>
      <c r="G71" s="30">
        <v>-325</v>
      </c>
      <c r="H71" s="16">
        <f t="shared" si="0"/>
        <v>41724885.590000004</v>
      </c>
      <c r="I71" s="35"/>
    </row>
    <row r="72" spans="2:10" s="8" customFormat="1" x14ac:dyDescent="0.25">
      <c r="B72" s="13"/>
      <c r="C72" s="31"/>
      <c r="D72" s="31"/>
      <c r="E72" s="38"/>
      <c r="F72" s="30"/>
      <c r="G72" s="16"/>
      <c r="H72" s="16">
        <f t="shared" si="0"/>
        <v>41724885.590000004</v>
      </c>
      <c r="I72" s="35"/>
    </row>
    <row r="73" spans="2:10" s="8" customFormat="1" x14ac:dyDescent="0.25">
      <c r="B73" s="47" t="s">
        <v>31</v>
      </c>
      <c r="C73" s="48"/>
      <c r="D73" s="48"/>
      <c r="E73" s="49"/>
      <c r="F73" s="17">
        <f>SUM(F15:F72)</f>
        <v>10185504.16</v>
      </c>
      <c r="G73" s="17">
        <f>SUM(G15:G72)</f>
        <v>-7260144.5699999984</v>
      </c>
      <c r="H73" s="17">
        <f>SUM(F73:G73)</f>
        <v>2925359.5900000017</v>
      </c>
      <c r="I73" s="39"/>
      <c r="J73" s="39"/>
    </row>
    <row r="74" spans="2:10" s="8" customFormat="1" ht="16.5" customHeight="1" x14ac:dyDescent="0.25">
      <c r="B74" s="13">
        <v>45107</v>
      </c>
      <c r="C74" s="14"/>
      <c r="D74" s="14">
        <v>4</v>
      </c>
      <c r="E74" s="18" t="s">
        <v>12</v>
      </c>
      <c r="F74" s="19">
        <f>SUM(F75:F77)</f>
        <v>12886273</v>
      </c>
      <c r="G74" s="19">
        <v>0</v>
      </c>
      <c r="H74" s="20">
        <f>+H73+F74+G74</f>
        <v>15811632.590000002</v>
      </c>
      <c r="I74" s="39"/>
    </row>
    <row r="75" spans="2:10" s="8" customFormat="1" x14ac:dyDescent="0.25">
      <c r="B75" s="13">
        <v>45107</v>
      </c>
      <c r="C75" s="14"/>
      <c r="D75" s="14" t="s">
        <v>13</v>
      </c>
      <c r="E75" s="21" t="s">
        <v>14</v>
      </c>
      <c r="F75" s="19"/>
      <c r="G75" s="19"/>
      <c r="H75" s="20">
        <f t="shared" ref="H75:H82" si="1">+H74+F75+G75</f>
        <v>15811632.590000002</v>
      </c>
      <c r="I75" s="41"/>
    </row>
    <row r="76" spans="2:10" s="8" customFormat="1" ht="31.5" x14ac:dyDescent="0.25">
      <c r="B76" s="13">
        <v>45107</v>
      </c>
      <c r="C76" s="14"/>
      <c r="D76" s="14" t="s">
        <v>15</v>
      </c>
      <c r="E76" s="22" t="s">
        <v>16</v>
      </c>
      <c r="F76" s="23">
        <v>12886273</v>
      </c>
      <c r="G76" s="23">
        <v>0</v>
      </c>
      <c r="H76" s="20">
        <f t="shared" si="1"/>
        <v>28697905.590000004</v>
      </c>
    </row>
    <row r="77" spans="2:10" s="8" customFormat="1" ht="31.5" x14ac:dyDescent="0.25">
      <c r="B77" s="13">
        <v>45107</v>
      </c>
      <c r="C77" s="14"/>
      <c r="D77" s="14" t="s">
        <v>17</v>
      </c>
      <c r="E77" s="22" t="s">
        <v>18</v>
      </c>
      <c r="F77" s="23">
        <v>0</v>
      </c>
      <c r="G77" s="23">
        <v>0</v>
      </c>
      <c r="H77" s="20">
        <f t="shared" si="1"/>
        <v>28697905.590000004</v>
      </c>
    </row>
    <row r="78" spans="2:10" s="8" customFormat="1" x14ac:dyDescent="0.25">
      <c r="B78" s="13">
        <v>45107</v>
      </c>
      <c r="C78" s="14"/>
      <c r="D78" s="14" t="s">
        <v>19</v>
      </c>
      <c r="E78" s="21" t="s">
        <v>20</v>
      </c>
      <c r="F78" s="19"/>
      <c r="G78" s="19"/>
      <c r="H78" s="20">
        <f t="shared" si="1"/>
        <v>28697905.590000004</v>
      </c>
    </row>
    <row r="79" spans="2:10" s="8" customFormat="1" x14ac:dyDescent="0.25">
      <c r="B79" s="13">
        <v>45107</v>
      </c>
      <c r="C79" s="14"/>
      <c r="D79" s="14" t="s">
        <v>21</v>
      </c>
      <c r="E79" s="22" t="s">
        <v>22</v>
      </c>
      <c r="F79" s="23">
        <v>533442</v>
      </c>
      <c r="G79" s="23"/>
      <c r="H79" s="20">
        <f t="shared" si="1"/>
        <v>29231347.590000004</v>
      </c>
    </row>
    <row r="80" spans="2:10" s="8" customFormat="1" x14ac:dyDescent="0.25">
      <c r="B80" s="13">
        <v>45107</v>
      </c>
      <c r="C80" s="14"/>
      <c r="D80" s="14" t="s">
        <v>23</v>
      </c>
      <c r="E80" s="22" t="s">
        <v>24</v>
      </c>
      <c r="F80" s="23"/>
      <c r="G80" s="23">
        <v>0</v>
      </c>
      <c r="H80" s="20">
        <f t="shared" si="1"/>
        <v>29231347.590000004</v>
      </c>
    </row>
    <row r="81" spans="2:8" x14ac:dyDescent="0.25">
      <c r="B81" s="13">
        <v>45107</v>
      </c>
      <c r="C81" s="14"/>
      <c r="D81" s="14" t="s">
        <v>25</v>
      </c>
      <c r="E81" s="21" t="s">
        <v>26</v>
      </c>
      <c r="F81" s="19">
        <v>0</v>
      </c>
      <c r="G81" s="19">
        <v>0</v>
      </c>
      <c r="H81" s="20">
        <f t="shared" si="1"/>
        <v>29231347.590000004</v>
      </c>
    </row>
    <row r="82" spans="2:8" x14ac:dyDescent="0.25">
      <c r="B82" s="13">
        <v>45107</v>
      </c>
      <c r="C82" s="14"/>
      <c r="D82" s="14" t="s">
        <v>27</v>
      </c>
      <c r="E82" s="22" t="s">
        <v>28</v>
      </c>
      <c r="F82" s="23">
        <v>0</v>
      </c>
      <c r="G82" s="23">
        <v>0</v>
      </c>
      <c r="H82" s="20">
        <f t="shared" si="1"/>
        <v>29231347.590000004</v>
      </c>
    </row>
    <row r="83" spans="2:8" x14ac:dyDescent="0.25">
      <c r="B83" s="24"/>
      <c r="C83" s="24"/>
      <c r="D83" s="24"/>
      <c r="E83" s="25" t="s">
        <v>29</v>
      </c>
      <c r="F83" s="26">
        <v>0</v>
      </c>
      <c r="G83" s="26">
        <v>0</v>
      </c>
      <c r="H83" s="27">
        <f>+H82</f>
        <v>29231347.590000004</v>
      </c>
    </row>
    <row r="84" spans="2:8" x14ac:dyDescent="0.25">
      <c r="B84" s="44" t="s">
        <v>30</v>
      </c>
      <c r="C84" s="45"/>
      <c r="D84" s="45"/>
      <c r="E84" s="46"/>
      <c r="F84" s="28">
        <f>SUM(F15:F72)</f>
        <v>10185504.16</v>
      </c>
      <c r="G84" s="28">
        <f>SUM(G17:G72)</f>
        <v>-7260144.5699999984</v>
      </c>
      <c r="H84" s="29">
        <f>$H72</f>
        <v>41724885.590000004</v>
      </c>
    </row>
    <row r="85" spans="2:8" x14ac:dyDescent="0.25">
      <c r="F85" s="33"/>
    </row>
    <row r="89" spans="2:8" ht="21" x14ac:dyDescent="0.35">
      <c r="C89" s="43" t="s">
        <v>91</v>
      </c>
      <c r="D89" s="43"/>
    </row>
    <row r="90" spans="2:8" ht="21" x14ac:dyDescent="0.35">
      <c r="C90" s="43" t="s">
        <v>92</v>
      </c>
      <c r="D90" s="43"/>
    </row>
  </sheetData>
  <mergeCells count="11">
    <mergeCell ref="B84:E84"/>
    <mergeCell ref="B73:E73"/>
    <mergeCell ref="B9:H9"/>
    <mergeCell ref="B10:H10"/>
    <mergeCell ref="B11:H11"/>
    <mergeCell ref="B12:H12"/>
    <mergeCell ref="B13:B14"/>
    <mergeCell ref="C13:C14"/>
    <mergeCell ref="D13:D14"/>
    <mergeCell ref="F13:F14"/>
    <mergeCell ref="G13:G14"/>
  </mergeCells>
  <printOptions horizontalCentered="1"/>
  <pageMargins left="0.70866141732283472" right="0.70866141732283472" top="0.39370078740157483" bottom="0.74803149606299213" header="0.31496062992125984" footer="0.31496062992125984"/>
  <pageSetup scale="41" fitToHeight="0" pageOrder="overThenDown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2024</vt:lpstr>
      <vt:lpstr>'Enero 2024'!Área_de_impresión</vt:lpstr>
    </vt:vector>
  </TitlesOfParts>
  <Company>IGN-JJHM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 Castro</dc:creator>
  <cp:lastModifiedBy>Josue Reinoso</cp:lastModifiedBy>
  <cp:lastPrinted>2024-05-02T17:55:37Z</cp:lastPrinted>
  <dcterms:created xsi:type="dcterms:W3CDTF">2022-04-04T13:01:07Z</dcterms:created>
  <dcterms:modified xsi:type="dcterms:W3CDTF">2024-05-09T14:39:52Z</dcterms:modified>
</cp:coreProperties>
</file>