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4\Marzo\datos abiertos\"/>
    </mc:Choice>
  </mc:AlternateContent>
  <bookViews>
    <workbookView xWindow="0" yWindow="0" windowWidth="28800" windowHeight="12180"/>
  </bookViews>
  <sheets>
    <sheet name="Enero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" i="1" l="1"/>
  <c r="F66" i="1"/>
  <c r="G65" i="1" l="1"/>
  <c r="H15" i="1"/>
  <c r="H16" i="1" s="1"/>
  <c r="H17" i="1" s="1"/>
  <c r="H18" i="1" s="1"/>
  <c r="H19" i="1" l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F65" i="1"/>
  <c r="H65" i="1" s="1"/>
  <c r="H66" i="1" s="1"/>
  <c r="G76" i="1" l="1"/>
  <c r="H67" i="1" l="1"/>
  <c r="H68" i="1" s="1"/>
  <c r="H69" i="1" s="1"/>
  <c r="H70" i="1" s="1"/>
  <c r="H71" i="1" s="1"/>
  <c r="H72" i="1" s="1"/>
  <c r="H73" i="1" s="1"/>
  <c r="H74" i="1" s="1"/>
  <c r="H75" i="1" s="1"/>
  <c r="H76" i="1" l="1"/>
</calcChain>
</file>

<file path=xl/sharedStrings.xml><?xml version="1.0" encoding="utf-8"?>
<sst xmlns="http://schemas.openxmlformats.org/spreadsheetml/2006/main" count="98" uniqueCount="67">
  <si>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</si>
  <si>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</si>
  <si>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</si>
  <si>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</si>
  <si>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</si>
  <si>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</si>
  <si>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</si>
  <si>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</si>
  <si>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</si>
  <si>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2.1.5.2.01</t>
  </si>
  <si>
    <t>2.1.5.1.01</t>
  </si>
  <si>
    <t>2.1.5.3.01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</si>
  <si>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</si>
  <si>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</si>
  <si>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</si>
  <si>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</si>
  <si>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</si>
  <si>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</si>
  <si>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</si>
  <si>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</si>
  <si>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</si>
  <si>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</si>
  <si>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</si>
  <si>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</si>
  <si>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</si>
  <si>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</si>
  <si>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</si>
  <si>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</si>
  <si>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</si>
  <si>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</si>
  <si>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</si>
  <si>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</si>
  <si>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</si>
  <si>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</si>
  <si>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</si>
  <si>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</si>
  <si>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</si>
  <si>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</si>
  <si>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</si>
  <si>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ACUARIO NACIONAL</t>
  </si>
  <si>
    <t>2.2.1.3.01</t>
  </si>
  <si>
    <t>2.1.1.3.01</t>
  </si>
  <si>
    <t>COMICIONES BANCARIAS</t>
  </si>
  <si>
    <t>2.1.2.2.05</t>
  </si>
  <si>
    <t>2.2.6.3.01</t>
  </si>
  <si>
    <t>2.2.1.7.01</t>
  </si>
  <si>
    <t>CORPORACION DEL ACUEDUCTO Y ALCANTARILLADO DE SANTO DOMINGO</t>
  </si>
  <si>
    <t>2.1.5.301</t>
  </si>
  <si>
    <t>SEGURO NACIONAL DE SALUD</t>
  </si>
  <si>
    <t>2.2.1.6.01</t>
  </si>
  <si>
    <t>EDEESTE</t>
  </si>
  <si>
    <t>2.3.1.1.01</t>
  </si>
  <si>
    <t>2.1.1.1.01</t>
  </si>
  <si>
    <t>2.2.8.7.04</t>
  </si>
  <si>
    <t>COLEGIO DOMINICANO DE MEDICOS VETERINARIOS</t>
  </si>
  <si>
    <t>2.2.2.1.08</t>
  </si>
  <si>
    <t>2.3.7.1.01</t>
  </si>
  <si>
    <t>PETROMOVIL</t>
  </si>
  <si>
    <t>2.3.1.2.01</t>
  </si>
  <si>
    <t>INVERSIONES MATEO &amp; GALVEZ</t>
  </si>
  <si>
    <t>JMC COMERCIAL EIRL</t>
  </si>
  <si>
    <t>ALTICE DOMINICNA</t>
  </si>
  <si>
    <t>2.1.2.2.09</t>
  </si>
  <si>
    <t>2.2.1.5.01</t>
  </si>
  <si>
    <t>Ingresos - Egresos - Marzo 2024</t>
  </si>
  <si>
    <t>Licda. Diana Mejia Rymer</t>
  </si>
  <si>
    <t>Enc. Division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</si>
</sst>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  <font>
      <b/>
      <sz val="16"/>
      <name val="Calibri"/>
      <family val="2"/>
      <scheme val="minor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vertical="center"/>
    </xf>
    <xf numFmtId="0" fontId="5" fillId="2" borderId="0" xfId="0" applyFont="1" applyFill="1"/>
    <xf numFmtId="4" fontId="8" fillId="2" borderId="0" xfId="0" applyNumberFormat="1" applyFont="1" applyFill="1" applyAlignment="1">
      <alignment horizontal="center" vertical="center" wrapText="1"/>
    </xf>
    <xf numFmtId="4" fontId="9" fillId="2" borderId="0" xfId="0" applyNumberFormat="1" applyFont="1" applyFill="1" applyAlignment="1">
      <alignment vertical="center" wrapText="1"/>
    </xf>
    <xf numFmtId="43" fontId="10" fillId="2" borderId="0" xfId="1" applyFont="1" applyFill="1" applyBorder="1" applyAlignment="1">
      <alignment vertical="center" wrapText="1"/>
    </xf>
    <xf numFmtId="4" fontId="10" fillId="2" borderId="0" xfId="0" applyNumberFormat="1" applyFont="1" applyFill="1" applyAlignment="1">
      <alignment vertical="center" wrapText="1"/>
    </xf>
    <xf numFmtId="43" fontId="6" fillId="0" borderId="0" xfId="0" applyNumberFormat="1" applyFont="1"/>
    <xf numFmtId="0" fontId="4" fillId="0" borderId="0" xfId="0" applyFont="1"/>
    <xf numFmtId="43" fontId="2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center" vertical="center" wrapText="1"/>
    </xf>
    <xf numFmtId="43" fontId="5" fillId="0" borderId="0" xfId="0" applyNumberFormat="1" applyFont="1"/>
    <xf numFmtId="0" fontId="2" fillId="2" borderId="0" xfId="0" applyFont="1" applyFill="1" applyAlignment="1">
      <alignment vertical="center"/>
    </xf>
    <xf numFmtId="43" fontId="5" fillId="0" borderId="0" xfId="1" applyFont="1"/>
    <xf numFmtId="43" fontId="2" fillId="2" borderId="0" xfId="0" applyNumberFormat="1" applyFont="1" applyFill="1" applyAlignment="1">
      <alignment vertical="center"/>
    </xf>
    <xf numFmtId="0" fontId="12" fillId="0" borderId="0" xfId="0" applyFont="1"/>
    <xf numFmtId="0" fontId="4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43" fontId="13" fillId="3" borderId="2" xfId="1" applyFont="1" applyFill="1" applyBorder="1" applyAlignment="1">
      <alignment horizontal="center" vertical="center" wrapText="1"/>
    </xf>
    <xf numFmtId="14" fontId="14" fillId="2" borderId="4" xfId="0" applyNumberFormat="1" applyFont="1" applyFill="1" applyBorder="1" applyAlignment="1">
      <alignment horizontal="center"/>
    </xf>
    <xf numFmtId="1" fontId="15" fillId="2" borderId="4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43" fontId="15" fillId="2" borderId="4" xfId="1" applyFont="1" applyFill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43" fontId="15" fillId="0" borderId="4" xfId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4" fontId="16" fillId="4" borderId="5" xfId="0" applyNumberFormat="1" applyFont="1" applyFill="1" applyBorder="1" applyAlignment="1">
      <alignment horizontal="right" vertical="center" wrapText="1"/>
    </xf>
    <xf numFmtId="4" fontId="16" fillId="4" borderId="12" xfId="0" applyNumberFormat="1" applyFont="1" applyFill="1" applyBorder="1" applyAlignment="1">
      <alignment horizontal="right" vertical="center" wrapText="1"/>
    </xf>
    <xf numFmtId="4" fontId="16" fillId="4" borderId="11" xfId="0" applyNumberFormat="1" applyFont="1" applyFill="1" applyBorder="1" applyAlignment="1">
      <alignment horizontal="right" vertical="center" wrapText="1"/>
    </xf>
    <xf numFmtId="43" fontId="16" fillId="4" borderId="2" xfId="1" applyFont="1" applyFill="1" applyBorder="1" applyAlignment="1">
      <alignment vertical="center" wrapText="1"/>
    </xf>
    <xf numFmtId="0" fontId="16" fillId="0" borderId="6" xfId="0" applyFont="1" applyBorder="1" applyAlignment="1">
      <alignment horizontal="left" vertical="center" wrapText="1"/>
    </xf>
    <xf numFmtId="4" fontId="17" fillId="0" borderId="4" xfId="0" applyNumberFormat="1" applyFont="1" applyBorder="1" applyAlignment="1">
      <alignment horizontal="right" wrapText="1"/>
    </xf>
    <xf numFmtId="43" fontId="15" fillId="2" borderId="7" xfId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 indent="2"/>
    </xf>
    <xf numFmtId="4" fontId="18" fillId="0" borderId="4" xfId="0" applyNumberFormat="1" applyFont="1" applyBorder="1" applyAlignment="1">
      <alignment horizontal="right" wrapText="1"/>
    </xf>
    <xf numFmtId="1" fontId="15" fillId="4" borderId="4" xfId="0" applyNumberFormat="1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left" vertical="center" wrapText="1"/>
    </xf>
    <xf numFmtId="39" fontId="16" fillId="5" borderId="9" xfId="1" applyNumberFormat="1" applyFont="1" applyFill="1" applyBorder="1" applyAlignment="1">
      <alignment horizontal="right" vertical="center" wrapText="1"/>
    </xf>
    <xf numFmtId="43" fontId="16" fillId="5" borderId="10" xfId="0" applyNumberFormat="1" applyFont="1" applyFill="1" applyBorder="1" applyAlignment="1">
      <alignment horizontal="left" vertical="center" wrapText="1"/>
    </xf>
    <xf numFmtId="4" fontId="16" fillId="3" borderId="5" xfId="0" applyNumberFormat="1" applyFont="1" applyFill="1" applyBorder="1" applyAlignment="1">
      <alignment horizontal="right" vertical="center" wrapText="1"/>
    </xf>
    <xf numFmtId="4" fontId="16" fillId="3" borderId="12" xfId="0" applyNumberFormat="1" applyFont="1" applyFill="1" applyBorder="1" applyAlignment="1">
      <alignment horizontal="right" vertical="center" wrapText="1"/>
    </xf>
    <xf numFmtId="4" fontId="16" fillId="3" borderId="11" xfId="0" applyNumberFormat="1" applyFont="1" applyFill="1" applyBorder="1" applyAlignment="1">
      <alignment horizontal="right" vertical="center" wrapText="1"/>
    </xf>
    <xf numFmtId="43" fontId="16" fillId="3" borderId="2" xfId="1" applyFont="1" applyFill="1" applyBorder="1" applyAlignment="1">
      <alignment vertical="center" wrapText="1"/>
    </xf>
    <xf numFmtId="43" fontId="16" fillId="3" borderId="11" xfId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503466</xdr:colOff>
      <xdr:row>0</xdr:row>
      <xdr:rowOff>122463</xdr:rowOff>
    </xdr:from>
    <xdr:to>
      <xdr:col>4</xdr:col>
      <xdr:colOff>3373212</xdr:colOff>
      <xdr:row>8</xdr:row>
      <xdr:rowOff>162377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573" y="122463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83"/>
  <sheetViews>
    <sheetView showGridLines="0" tabSelected="1" topLeftCell="A52" zoomScale="70" zoomScaleNormal="70" workbookViewId="0">
      <selection activeCell="F80" sqref="F80"/>
    </sheetView>
  </sheetViews>
  <sheetFormatPr baseColWidth="10" defaultColWidth="70" defaultRowHeight="15.75" x14ac:dyDescent="0.25"/>
  <cols>
    <col min="1" max="1" width="5.140625" style="9" customWidth="1"/>
    <col min="2" max="2" width="20" style="9" customWidth="1"/>
    <col min="3" max="4" width="20.42578125" style="9" customWidth="1"/>
    <col min="5" max="5" width="58.85546875" style="3" customWidth="1"/>
    <col min="6" max="6" width="20.42578125" style="9" customWidth="1"/>
    <col min="7" max="7" width="20.140625" style="9" customWidth="1"/>
    <col min="8" max="8" width="21.7109375" style="3" customWidth="1"/>
    <col min="9" max="9" width="34.140625" style="9" customWidth="1"/>
    <col min="10" max="16384" width="70" style="9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5" customFormat="1" x14ac:dyDescent="0.25">
      <c r="A9" s="4"/>
      <c r="B9" s="25"/>
      <c r="C9" s="25"/>
      <c r="D9" s="25"/>
      <c r="E9" s="25"/>
      <c r="F9" s="25"/>
      <c r="G9" s="25"/>
      <c r="H9" s="25"/>
    </row>
    <row r="10" spans="1:10" s="5" customFormat="1" ht="20.25" x14ac:dyDescent="0.3">
      <c r="A10" s="4"/>
      <c r="B10" s="26" t="s">
        <v>64</v>
      </c>
      <c r="C10" s="26"/>
      <c r="D10" s="26"/>
      <c r="E10" s="26"/>
      <c r="F10" s="26"/>
      <c r="G10" s="26"/>
      <c r="H10" s="26"/>
    </row>
    <row r="11" spans="1:10" s="7" customFormat="1" x14ac:dyDescent="0.25">
      <c r="A11" s="6"/>
      <c r="B11" s="27">
        <v>45382</v>
      </c>
      <c r="C11" s="25"/>
      <c r="D11" s="25"/>
      <c r="E11" s="25"/>
      <c r="F11" s="25"/>
      <c r="G11" s="25"/>
      <c r="H11" s="25"/>
    </row>
    <row r="12" spans="1:10" s="7" customFormat="1" ht="20.25" x14ac:dyDescent="0.3">
      <c r="A12" s="6"/>
      <c r="B12" s="26" t="s">
        <v>32</v>
      </c>
      <c r="C12" s="26"/>
      <c r="D12" s="26"/>
      <c r="E12" s="26"/>
      <c r="F12" s="26"/>
      <c r="G12" s="26"/>
      <c r="H12" s="26"/>
      <c r="I12" s="17"/>
    </row>
    <row r="13" spans="1:10" ht="18.75" x14ac:dyDescent="0.25">
      <c r="A13" s="8"/>
      <c r="B13" s="28" t="s">
        <v>0</v>
      </c>
      <c r="C13" s="28" t="s">
        <v>1</v>
      </c>
      <c r="D13" s="28" t="s">
        <v>2</v>
      </c>
      <c r="E13" s="29" t="s">
        <v>3</v>
      </c>
      <c r="F13" s="28" t="s">
        <v>4</v>
      </c>
      <c r="G13" s="30" t="s">
        <v>5</v>
      </c>
      <c r="H13" s="29" t="s">
        <v>6</v>
      </c>
    </row>
    <row r="14" spans="1:10" ht="18.75" x14ac:dyDescent="0.25">
      <c r="A14" s="8"/>
      <c r="B14" s="31"/>
      <c r="C14" s="31"/>
      <c r="D14" s="31"/>
      <c r="E14" s="32" t="s">
        <v>7</v>
      </c>
      <c r="F14" s="31"/>
      <c r="G14" s="33"/>
      <c r="H14" s="34">
        <v>25913253</v>
      </c>
      <c r="I14" s="19"/>
      <c r="J14" s="16"/>
    </row>
    <row r="15" spans="1:10" s="10" customFormat="1" ht="18" customHeight="1" x14ac:dyDescent="0.3">
      <c r="B15" s="35">
        <v>45366</v>
      </c>
      <c r="C15" s="36">
        <v>39760</v>
      </c>
      <c r="D15" s="36" t="s">
        <v>33</v>
      </c>
      <c r="E15" s="37" t="s">
        <v>34</v>
      </c>
      <c r="F15" s="38">
        <v>833333.33</v>
      </c>
      <c r="G15" s="38"/>
      <c r="H15" s="38">
        <f>+H14+F15+G15</f>
        <v>26746586.329999998</v>
      </c>
      <c r="I15" s="18"/>
    </row>
    <row r="16" spans="1:10" s="10" customFormat="1" ht="18" customHeight="1" x14ac:dyDescent="0.3">
      <c r="B16" s="35">
        <v>45370</v>
      </c>
      <c r="C16" s="36">
        <v>41454</v>
      </c>
      <c r="D16" s="36" t="s">
        <v>8</v>
      </c>
      <c r="E16" s="37" t="s">
        <v>35</v>
      </c>
      <c r="F16" s="38">
        <v>20989146</v>
      </c>
      <c r="G16" s="38"/>
      <c r="H16" s="38">
        <f t="shared" ref="H16:H64" si="0">+H15+F16+G16</f>
        <v>47735732.329999998</v>
      </c>
      <c r="I16" s="18"/>
    </row>
    <row r="17" spans="2:9" s="10" customFormat="1" ht="18" customHeight="1" x14ac:dyDescent="0.3">
      <c r="B17" s="35"/>
      <c r="C17" s="39" t="s">
        <v>38</v>
      </c>
      <c r="D17" s="39" t="s">
        <v>36</v>
      </c>
      <c r="E17" s="40" t="s">
        <v>37</v>
      </c>
      <c r="F17" s="41"/>
      <c r="G17" s="41"/>
      <c r="H17" s="38">
        <f t="shared" si="0"/>
        <v>47735732.329999998</v>
      </c>
      <c r="I17" s="18"/>
    </row>
    <row r="18" spans="2:9" s="10" customFormat="1" ht="18" customHeight="1" x14ac:dyDescent="0.3">
      <c r="B18" s="35">
        <v>45352</v>
      </c>
      <c r="C18" s="39">
        <v>113</v>
      </c>
      <c r="D18" s="39" t="s">
        <v>53</v>
      </c>
      <c r="E18" s="40" t="s">
        <v>54</v>
      </c>
      <c r="F18" s="41"/>
      <c r="G18" s="41">
        <v>-10000</v>
      </c>
      <c r="H18" s="38">
        <f t="shared" si="0"/>
        <v>47725732.329999998</v>
      </c>
      <c r="I18" s="18"/>
    </row>
    <row r="19" spans="2:9" s="10" customFormat="1" ht="45.75" customHeight="1" x14ac:dyDescent="0.3">
      <c r="B19" s="35">
        <v>45363</v>
      </c>
      <c r="C19" s="39">
        <v>166</v>
      </c>
      <c r="D19" s="39" t="s">
        <v>45</v>
      </c>
      <c r="E19" s="40" t="s">
        <v>46</v>
      </c>
      <c r="F19" s="41"/>
      <c r="G19" s="41">
        <v>-6682</v>
      </c>
      <c r="H19" s="38">
        <f t="shared" si="0"/>
        <v>47719050.329999998</v>
      </c>
      <c r="I19" s="18"/>
    </row>
    <row r="20" spans="2:9" s="10" customFormat="1" ht="18" customHeight="1" x14ac:dyDescent="0.3">
      <c r="B20" s="35">
        <v>45363</v>
      </c>
      <c r="C20" s="36">
        <v>168</v>
      </c>
      <c r="D20" s="36" t="s">
        <v>52</v>
      </c>
      <c r="E20" s="37" t="s">
        <v>39</v>
      </c>
      <c r="F20" s="38"/>
      <c r="G20" s="38">
        <v>-65000</v>
      </c>
      <c r="H20" s="38">
        <f t="shared" si="0"/>
        <v>47654050.329999998</v>
      </c>
      <c r="I20" s="18"/>
    </row>
    <row r="21" spans="2:9" s="10" customFormat="1" ht="18" customHeight="1" x14ac:dyDescent="0.3">
      <c r="B21" s="35">
        <v>45363</v>
      </c>
      <c r="C21" s="36">
        <v>168</v>
      </c>
      <c r="D21" s="36" t="s">
        <v>10</v>
      </c>
      <c r="E21" s="37" t="s">
        <v>39</v>
      </c>
      <c r="F21" s="38"/>
      <c r="G21" s="38">
        <v>-4608.5</v>
      </c>
      <c r="H21" s="38">
        <f t="shared" si="0"/>
        <v>47649441.829999998</v>
      </c>
      <c r="I21" s="18"/>
    </row>
    <row r="22" spans="2:9" s="10" customFormat="1" ht="18" customHeight="1" x14ac:dyDescent="0.3">
      <c r="B22" s="35">
        <v>45363</v>
      </c>
      <c r="C22" s="36">
        <v>168</v>
      </c>
      <c r="D22" s="36" t="s">
        <v>9</v>
      </c>
      <c r="E22" s="37" t="s">
        <v>39</v>
      </c>
      <c r="F22" s="38"/>
      <c r="G22" s="38">
        <v>-4615</v>
      </c>
      <c r="H22" s="38">
        <f t="shared" si="0"/>
        <v>47644826.829999998</v>
      </c>
      <c r="I22" s="18"/>
    </row>
    <row r="23" spans="2:9" s="10" customFormat="1" ht="18" customHeight="1" x14ac:dyDescent="0.3">
      <c r="B23" s="35">
        <v>45363</v>
      </c>
      <c r="C23" s="36">
        <v>168</v>
      </c>
      <c r="D23" s="36" t="s">
        <v>47</v>
      </c>
      <c r="E23" s="37" t="s">
        <v>39</v>
      </c>
      <c r="F23" s="38"/>
      <c r="G23" s="38">
        <v>-780</v>
      </c>
      <c r="H23" s="38">
        <f t="shared" si="0"/>
        <v>47644046.829999998</v>
      </c>
      <c r="I23" s="18"/>
    </row>
    <row r="24" spans="2:9" s="21" customFormat="1" ht="18" customHeight="1" x14ac:dyDescent="0.3">
      <c r="B24" s="35">
        <v>45365</v>
      </c>
      <c r="C24" s="36">
        <v>174</v>
      </c>
      <c r="D24" s="36" t="s">
        <v>52</v>
      </c>
      <c r="E24" s="37" t="s">
        <v>39</v>
      </c>
      <c r="F24" s="38"/>
      <c r="G24" s="38">
        <v>-3478000</v>
      </c>
      <c r="H24" s="38">
        <f t="shared" si="0"/>
        <v>44166046.829999998</v>
      </c>
      <c r="I24" s="23"/>
    </row>
    <row r="25" spans="2:9" s="21" customFormat="1" ht="18" customHeight="1" x14ac:dyDescent="0.3">
      <c r="B25" s="35">
        <v>45365</v>
      </c>
      <c r="C25" s="36">
        <v>174</v>
      </c>
      <c r="D25" s="36" t="s">
        <v>10</v>
      </c>
      <c r="E25" s="37" t="s">
        <v>39</v>
      </c>
      <c r="F25" s="38"/>
      <c r="G25" s="38">
        <v>-246590.2</v>
      </c>
      <c r="H25" s="38">
        <f t="shared" si="0"/>
        <v>43919456.629999995</v>
      </c>
      <c r="I25" s="23"/>
    </row>
    <row r="26" spans="2:9" s="21" customFormat="1" ht="18" customHeight="1" x14ac:dyDescent="0.3">
      <c r="B26" s="35">
        <v>45365</v>
      </c>
      <c r="C26" s="36">
        <v>174</v>
      </c>
      <c r="D26" s="36" t="s">
        <v>9</v>
      </c>
      <c r="E26" s="37" t="s">
        <v>39</v>
      </c>
      <c r="F26" s="38"/>
      <c r="G26" s="38">
        <v>-246938</v>
      </c>
      <c r="H26" s="38">
        <f t="shared" si="0"/>
        <v>43672518.629999995</v>
      </c>
      <c r="I26" s="23"/>
    </row>
    <row r="27" spans="2:9" s="21" customFormat="1" ht="18" customHeight="1" x14ac:dyDescent="0.3">
      <c r="B27" s="35">
        <v>45365</v>
      </c>
      <c r="C27" s="36">
        <v>174</v>
      </c>
      <c r="D27" s="36" t="s">
        <v>11</v>
      </c>
      <c r="E27" s="37" t="s">
        <v>39</v>
      </c>
      <c r="F27" s="38"/>
      <c r="G27" s="38">
        <v>-35838.720000000001</v>
      </c>
      <c r="H27" s="38">
        <f t="shared" si="0"/>
        <v>43636679.909999996</v>
      </c>
      <c r="I27" s="23"/>
    </row>
    <row r="28" spans="2:9" s="21" customFormat="1" ht="18" customHeight="1" x14ac:dyDescent="0.3">
      <c r="B28" s="35">
        <v>45365</v>
      </c>
      <c r="C28" s="36">
        <v>176</v>
      </c>
      <c r="D28" s="36" t="s">
        <v>41</v>
      </c>
      <c r="E28" s="37" t="s">
        <v>39</v>
      </c>
      <c r="F28" s="38"/>
      <c r="G28" s="38">
        <v>-193175</v>
      </c>
      <c r="H28" s="38">
        <f t="shared" si="0"/>
        <v>43443504.909999996</v>
      </c>
      <c r="I28" s="23"/>
    </row>
    <row r="29" spans="2:9" s="21" customFormat="1" ht="18" customHeight="1" x14ac:dyDescent="0.3">
      <c r="B29" s="35">
        <v>45365</v>
      </c>
      <c r="C29" s="36">
        <v>176</v>
      </c>
      <c r="D29" s="36" t="s">
        <v>10</v>
      </c>
      <c r="E29" s="37" t="s">
        <v>39</v>
      </c>
      <c r="F29" s="38"/>
      <c r="G29" s="38">
        <v>-13696.12</v>
      </c>
      <c r="H29" s="38">
        <f t="shared" si="0"/>
        <v>43429808.789999999</v>
      </c>
      <c r="I29" s="23"/>
    </row>
    <row r="30" spans="2:9" s="21" customFormat="1" ht="18" customHeight="1" x14ac:dyDescent="0.3">
      <c r="B30" s="35">
        <v>45365</v>
      </c>
      <c r="C30" s="36">
        <v>176</v>
      </c>
      <c r="D30" s="36" t="s">
        <v>9</v>
      </c>
      <c r="E30" s="37" t="s">
        <v>39</v>
      </c>
      <c r="F30" s="38"/>
      <c r="G30" s="38">
        <v>-13715.43</v>
      </c>
      <c r="H30" s="38">
        <f t="shared" si="0"/>
        <v>43416093.359999999</v>
      </c>
      <c r="I30" s="23"/>
    </row>
    <row r="31" spans="2:9" s="21" customFormat="1" ht="18" customHeight="1" x14ac:dyDescent="0.3">
      <c r="B31" s="35">
        <v>45365</v>
      </c>
      <c r="C31" s="36">
        <v>176</v>
      </c>
      <c r="D31" s="36" t="s">
        <v>11</v>
      </c>
      <c r="E31" s="37" t="s">
        <v>39</v>
      </c>
      <c r="F31" s="38"/>
      <c r="G31" s="38">
        <v>-2318.1</v>
      </c>
      <c r="H31" s="38">
        <f t="shared" si="0"/>
        <v>43413775.259999998</v>
      </c>
      <c r="I31" s="23"/>
    </row>
    <row r="32" spans="2:9" s="21" customFormat="1" ht="18" customHeight="1" x14ac:dyDescent="0.3">
      <c r="B32" s="35">
        <v>45365</v>
      </c>
      <c r="C32" s="36">
        <v>178</v>
      </c>
      <c r="D32" s="36" t="s">
        <v>55</v>
      </c>
      <c r="E32" s="37" t="s">
        <v>39</v>
      </c>
      <c r="F32" s="38"/>
      <c r="G32" s="38">
        <v>-458000</v>
      </c>
      <c r="H32" s="38">
        <f t="shared" si="0"/>
        <v>42955775.259999998</v>
      </c>
      <c r="I32" s="23"/>
    </row>
    <row r="33" spans="1:9" s="10" customFormat="1" ht="18.75" x14ac:dyDescent="0.3">
      <c r="B33" s="35">
        <v>45365</v>
      </c>
      <c r="C33" s="36">
        <v>178</v>
      </c>
      <c r="D33" s="36" t="s">
        <v>10</v>
      </c>
      <c r="E33" s="37" t="s">
        <v>39</v>
      </c>
      <c r="F33" s="42"/>
      <c r="G33" s="41">
        <v>-32472.2</v>
      </c>
      <c r="H33" s="38">
        <f t="shared" si="0"/>
        <v>42923303.059999995</v>
      </c>
      <c r="I33" s="18"/>
    </row>
    <row r="34" spans="1:9" s="10" customFormat="1" ht="18" customHeight="1" x14ac:dyDescent="0.3">
      <c r="B34" s="35">
        <v>45365</v>
      </c>
      <c r="C34" s="36">
        <v>178</v>
      </c>
      <c r="D34" s="36" t="s">
        <v>9</v>
      </c>
      <c r="E34" s="37" t="s">
        <v>39</v>
      </c>
      <c r="F34" s="42"/>
      <c r="G34" s="41">
        <v>-32518</v>
      </c>
      <c r="H34" s="38">
        <f t="shared" si="0"/>
        <v>42890785.059999995</v>
      </c>
      <c r="I34" s="18"/>
    </row>
    <row r="35" spans="1:9" s="10" customFormat="1" ht="18" customHeight="1" x14ac:dyDescent="0.3">
      <c r="B35" s="35">
        <v>45365</v>
      </c>
      <c r="C35" s="36">
        <v>178</v>
      </c>
      <c r="D35" s="36" t="s">
        <v>11</v>
      </c>
      <c r="E35" s="37" t="s">
        <v>39</v>
      </c>
      <c r="F35" s="42"/>
      <c r="G35" s="41">
        <v>-4833.84</v>
      </c>
      <c r="H35" s="38">
        <f t="shared" si="0"/>
        <v>42885951.219999991</v>
      </c>
      <c r="I35" s="18"/>
    </row>
    <row r="36" spans="1:9" s="10" customFormat="1" ht="18" customHeight="1" x14ac:dyDescent="0.3">
      <c r="B36" s="35">
        <v>45365</v>
      </c>
      <c r="C36" s="36">
        <v>180</v>
      </c>
      <c r="D36" s="39" t="s">
        <v>43</v>
      </c>
      <c r="E36" s="37" t="s">
        <v>39</v>
      </c>
      <c r="F36" s="42"/>
      <c r="G36" s="41">
        <v>-67500</v>
      </c>
      <c r="H36" s="38">
        <f t="shared" si="0"/>
        <v>42818451.219999991</v>
      </c>
      <c r="I36" s="18"/>
    </row>
    <row r="37" spans="1:9" s="10" customFormat="1" ht="18.75" x14ac:dyDescent="0.3">
      <c r="B37" s="35">
        <v>45366</v>
      </c>
      <c r="C37" s="36">
        <v>185</v>
      </c>
      <c r="D37" s="39" t="s">
        <v>56</v>
      </c>
      <c r="E37" s="40" t="s">
        <v>57</v>
      </c>
      <c r="F37" s="41"/>
      <c r="G37" s="41">
        <v>-1400000</v>
      </c>
      <c r="H37" s="38">
        <f t="shared" si="0"/>
        <v>41418451.219999991</v>
      </c>
      <c r="I37" s="18"/>
    </row>
    <row r="38" spans="1:9" s="10" customFormat="1" ht="18" customHeight="1" x14ac:dyDescent="0.3">
      <c r="A38" s="21"/>
      <c r="B38" s="35">
        <v>45366</v>
      </c>
      <c r="C38" s="36">
        <v>187</v>
      </c>
      <c r="D38" s="39" t="s">
        <v>58</v>
      </c>
      <c r="E38" s="40" t="s">
        <v>59</v>
      </c>
      <c r="F38" s="41"/>
      <c r="G38" s="41">
        <v>-1770</v>
      </c>
      <c r="H38" s="38">
        <f t="shared" si="0"/>
        <v>41416681.219999991</v>
      </c>
      <c r="I38" s="18"/>
    </row>
    <row r="39" spans="1:9" s="10" customFormat="1" ht="18" customHeight="1" x14ac:dyDescent="0.3">
      <c r="B39" s="35">
        <v>45366</v>
      </c>
      <c r="C39" s="36">
        <v>187</v>
      </c>
      <c r="D39" s="39" t="s">
        <v>51</v>
      </c>
      <c r="E39" s="40" t="s">
        <v>59</v>
      </c>
      <c r="F39" s="41"/>
      <c r="G39" s="41">
        <v>-20539.669999999998</v>
      </c>
      <c r="H39" s="38">
        <f t="shared" si="0"/>
        <v>41396141.54999999</v>
      </c>
      <c r="I39" s="18"/>
    </row>
    <row r="40" spans="1:9" s="10" customFormat="1" ht="18" customHeight="1" x14ac:dyDescent="0.3">
      <c r="B40" s="35">
        <v>45000</v>
      </c>
      <c r="C40" s="36">
        <v>189</v>
      </c>
      <c r="D40" s="39" t="s">
        <v>51</v>
      </c>
      <c r="E40" s="40" t="s">
        <v>60</v>
      </c>
      <c r="F40" s="41"/>
      <c r="G40" s="41">
        <v>-110060</v>
      </c>
      <c r="H40" s="38">
        <f t="shared" si="0"/>
        <v>41286081.54999999</v>
      </c>
      <c r="I40" s="18"/>
    </row>
    <row r="41" spans="1:9" s="10" customFormat="1" ht="18" customHeight="1" x14ac:dyDescent="0.3">
      <c r="B41" s="35">
        <v>45371</v>
      </c>
      <c r="C41" s="36">
        <v>196</v>
      </c>
      <c r="D41" s="39" t="s">
        <v>44</v>
      </c>
      <c r="E41" s="40" t="s">
        <v>48</v>
      </c>
      <c r="F41" s="41"/>
      <c r="G41" s="41">
        <v>-56667</v>
      </c>
      <c r="H41" s="38">
        <f t="shared" si="0"/>
        <v>41229414.54999999</v>
      </c>
      <c r="I41" s="18"/>
    </row>
    <row r="42" spans="1:9" s="10" customFormat="1" ht="18" customHeight="1" x14ac:dyDescent="0.3">
      <c r="B42" s="35">
        <v>45372</v>
      </c>
      <c r="C42" s="36">
        <v>215</v>
      </c>
      <c r="D42" s="39" t="s">
        <v>40</v>
      </c>
      <c r="E42" s="40" t="s">
        <v>61</v>
      </c>
      <c r="F42" s="41"/>
      <c r="G42" s="41">
        <v>-49216.43</v>
      </c>
      <c r="H42" s="38">
        <f t="shared" si="0"/>
        <v>41180198.11999999</v>
      </c>
      <c r="I42" s="18"/>
    </row>
    <row r="43" spans="1:9" s="10" customFormat="1" ht="18" customHeight="1" x14ac:dyDescent="0.3">
      <c r="B43" s="35">
        <v>45377</v>
      </c>
      <c r="C43" s="36">
        <v>228</v>
      </c>
      <c r="D43" s="39" t="s">
        <v>62</v>
      </c>
      <c r="E43" s="40" t="s">
        <v>39</v>
      </c>
      <c r="F43" s="41"/>
      <c r="G43" s="41">
        <v>-1963000</v>
      </c>
      <c r="H43" s="38">
        <f t="shared" si="0"/>
        <v>39217198.11999999</v>
      </c>
      <c r="I43" s="18"/>
    </row>
    <row r="44" spans="1:9" s="10" customFormat="1" ht="18" customHeight="1" x14ac:dyDescent="0.3">
      <c r="B44" s="35">
        <v>45377</v>
      </c>
      <c r="C44" s="36">
        <v>231</v>
      </c>
      <c r="D44" s="39" t="s">
        <v>40</v>
      </c>
      <c r="E44" s="40" t="s">
        <v>61</v>
      </c>
      <c r="F44" s="41"/>
      <c r="G44" s="41">
        <v>-7367.43</v>
      </c>
      <c r="H44" s="38">
        <f t="shared" si="0"/>
        <v>39209830.68999999</v>
      </c>
      <c r="I44" s="18"/>
    </row>
    <row r="45" spans="1:9" s="10" customFormat="1" ht="18" customHeight="1" x14ac:dyDescent="0.3">
      <c r="B45" s="35">
        <v>45377</v>
      </c>
      <c r="C45" s="36">
        <v>231</v>
      </c>
      <c r="D45" s="39" t="s">
        <v>63</v>
      </c>
      <c r="E45" s="40" t="s">
        <v>61</v>
      </c>
      <c r="F45" s="41"/>
      <c r="G45" s="41">
        <v>-20007</v>
      </c>
      <c r="H45" s="38">
        <f t="shared" si="0"/>
        <v>39189823.68999999</v>
      </c>
      <c r="I45" s="18"/>
    </row>
    <row r="46" spans="1:9" s="10" customFormat="1" ht="18" customHeight="1" x14ac:dyDescent="0.3">
      <c r="B46" s="35">
        <v>45378</v>
      </c>
      <c r="C46" s="36">
        <v>235</v>
      </c>
      <c r="D46" s="39" t="s">
        <v>49</v>
      </c>
      <c r="E46" s="40" t="s">
        <v>50</v>
      </c>
      <c r="F46" s="41"/>
      <c r="G46" s="41">
        <v>-389970.53</v>
      </c>
      <c r="H46" s="38">
        <f t="shared" si="0"/>
        <v>38799853.159999989</v>
      </c>
      <c r="I46" s="18"/>
    </row>
    <row r="47" spans="1:9" s="10" customFormat="1" ht="18" customHeight="1" x14ac:dyDescent="0.3">
      <c r="B47" s="35"/>
      <c r="C47" s="36"/>
      <c r="D47" s="39"/>
      <c r="E47" s="40" t="s">
        <v>42</v>
      </c>
      <c r="F47" s="41"/>
      <c r="G47" s="41">
        <v>-325</v>
      </c>
      <c r="H47" s="38">
        <f t="shared" si="0"/>
        <v>38799528.159999989</v>
      </c>
      <c r="I47" s="18"/>
    </row>
    <row r="48" spans="1:9" s="10" customFormat="1" ht="18" customHeight="1" x14ac:dyDescent="0.3">
      <c r="B48" s="35"/>
      <c r="C48" s="39"/>
      <c r="D48" s="39"/>
      <c r="E48" s="40"/>
      <c r="F48" s="41"/>
      <c r="G48" s="41"/>
      <c r="H48" s="38">
        <f t="shared" si="0"/>
        <v>38799528.159999989</v>
      </c>
      <c r="I48" s="18"/>
    </row>
    <row r="49" spans="2:9" s="10" customFormat="1" ht="18" customHeight="1" x14ac:dyDescent="0.3">
      <c r="B49" s="35"/>
      <c r="C49" s="39"/>
      <c r="D49" s="39"/>
      <c r="E49" s="40"/>
      <c r="F49" s="41"/>
      <c r="G49" s="41"/>
      <c r="H49" s="38">
        <f t="shared" si="0"/>
        <v>38799528.159999989</v>
      </c>
      <c r="I49" s="18"/>
    </row>
    <row r="50" spans="2:9" s="10" customFormat="1" ht="18" customHeight="1" x14ac:dyDescent="0.3">
      <c r="B50" s="35"/>
      <c r="C50" s="39"/>
      <c r="D50" s="39"/>
      <c r="E50" s="40"/>
      <c r="F50" s="41"/>
      <c r="G50" s="41"/>
      <c r="H50" s="38">
        <f t="shared" si="0"/>
        <v>38799528.159999989</v>
      </c>
      <c r="I50" s="18"/>
    </row>
    <row r="51" spans="2:9" s="10" customFormat="1" ht="18" customHeight="1" x14ac:dyDescent="0.3">
      <c r="B51" s="35"/>
      <c r="C51" s="39"/>
      <c r="D51" s="39"/>
      <c r="E51" s="40"/>
      <c r="F51" s="41"/>
      <c r="G51" s="41"/>
      <c r="H51" s="38">
        <f t="shared" si="0"/>
        <v>38799528.159999989</v>
      </c>
      <c r="I51" s="18"/>
    </row>
    <row r="52" spans="2:9" s="10" customFormat="1" ht="18" customHeight="1" x14ac:dyDescent="0.3">
      <c r="B52" s="35"/>
      <c r="C52" s="39"/>
      <c r="D52" s="39"/>
      <c r="E52" s="40"/>
      <c r="F52" s="41"/>
      <c r="G52" s="41"/>
      <c r="H52" s="38">
        <f t="shared" si="0"/>
        <v>38799528.159999989</v>
      </c>
      <c r="I52" s="18"/>
    </row>
    <row r="53" spans="2:9" s="10" customFormat="1" ht="18" customHeight="1" x14ac:dyDescent="0.3">
      <c r="B53" s="35"/>
      <c r="C53" s="39"/>
      <c r="D53" s="39"/>
      <c r="E53" s="40"/>
      <c r="F53" s="41"/>
      <c r="G53" s="41"/>
      <c r="H53" s="38">
        <f t="shared" si="0"/>
        <v>38799528.159999989</v>
      </c>
      <c r="I53" s="18"/>
    </row>
    <row r="54" spans="2:9" s="10" customFormat="1" ht="18" customHeight="1" x14ac:dyDescent="0.3">
      <c r="B54" s="35"/>
      <c r="C54" s="39"/>
      <c r="D54" s="39"/>
      <c r="E54" s="40"/>
      <c r="F54" s="41"/>
      <c r="G54" s="41"/>
      <c r="H54" s="38">
        <f t="shared" si="0"/>
        <v>38799528.159999989</v>
      </c>
      <c r="I54" s="18"/>
    </row>
    <row r="55" spans="2:9" s="10" customFormat="1" ht="18" customHeight="1" x14ac:dyDescent="0.3">
      <c r="B55" s="35"/>
      <c r="C55" s="39"/>
      <c r="D55" s="39"/>
      <c r="E55" s="40"/>
      <c r="F55" s="41"/>
      <c r="G55" s="41"/>
      <c r="H55" s="38">
        <f t="shared" si="0"/>
        <v>38799528.159999989</v>
      </c>
      <c r="I55" s="18"/>
    </row>
    <row r="56" spans="2:9" s="10" customFormat="1" ht="18" customHeight="1" x14ac:dyDescent="0.3">
      <c r="B56" s="35"/>
      <c r="C56" s="39"/>
      <c r="D56" s="39"/>
      <c r="E56" s="40"/>
      <c r="F56" s="41"/>
      <c r="G56" s="41"/>
      <c r="H56" s="38">
        <f t="shared" si="0"/>
        <v>38799528.159999989</v>
      </c>
      <c r="I56" s="18"/>
    </row>
    <row r="57" spans="2:9" s="10" customFormat="1" ht="18" customHeight="1" x14ac:dyDescent="0.3">
      <c r="B57" s="35"/>
      <c r="C57" s="39"/>
      <c r="D57" s="39"/>
      <c r="E57" s="40"/>
      <c r="F57" s="41"/>
      <c r="G57" s="41"/>
      <c r="H57" s="38">
        <f t="shared" si="0"/>
        <v>38799528.159999989</v>
      </c>
      <c r="I57" s="18"/>
    </row>
    <row r="58" spans="2:9" s="11" customFormat="1" ht="13.5" customHeight="1" x14ac:dyDescent="0.3">
      <c r="B58" s="35"/>
      <c r="C58" s="39"/>
      <c r="D58" s="39"/>
      <c r="E58" s="40"/>
      <c r="F58" s="41"/>
      <c r="G58" s="41"/>
      <c r="H58" s="38">
        <f t="shared" si="0"/>
        <v>38799528.159999989</v>
      </c>
      <c r="I58" s="18"/>
    </row>
    <row r="59" spans="2:9" s="8" customFormat="1" ht="18" customHeight="1" x14ac:dyDescent="0.3">
      <c r="B59" s="35"/>
      <c r="C59" s="39"/>
      <c r="D59" s="39"/>
      <c r="E59" s="40"/>
      <c r="F59" s="41"/>
      <c r="G59" s="41"/>
      <c r="H59" s="38">
        <f t="shared" si="0"/>
        <v>38799528.159999989</v>
      </c>
      <c r="I59" s="18"/>
    </row>
    <row r="60" spans="2:9" s="8" customFormat="1" ht="18.75" x14ac:dyDescent="0.3">
      <c r="B60" s="35"/>
      <c r="C60" s="39"/>
      <c r="D60" s="39"/>
      <c r="E60" s="43"/>
      <c r="F60" s="41"/>
      <c r="G60" s="41"/>
      <c r="H60" s="38">
        <f>+H59+F60+G60</f>
        <v>38799528.159999989</v>
      </c>
      <c r="I60" s="18"/>
    </row>
    <row r="61" spans="2:9" s="8" customFormat="1" ht="18.75" x14ac:dyDescent="0.3">
      <c r="B61" s="35"/>
      <c r="C61" s="39"/>
      <c r="D61" s="39"/>
      <c r="E61" s="43"/>
      <c r="F61" s="41"/>
      <c r="G61" s="41"/>
      <c r="H61" s="38">
        <f t="shared" si="0"/>
        <v>38799528.159999989</v>
      </c>
      <c r="I61" s="18"/>
    </row>
    <row r="62" spans="2:9" s="8" customFormat="1" ht="18.75" x14ac:dyDescent="0.3">
      <c r="B62" s="35"/>
      <c r="C62" s="39"/>
      <c r="D62" s="39"/>
      <c r="E62" s="43"/>
      <c r="F62" s="41"/>
      <c r="G62" s="41"/>
      <c r="H62" s="38">
        <f t="shared" si="0"/>
        <v>38799528.159999989</v>
      </c>
      <c r="I62" s="18"/>
    </row>
    <row r="63" spans="2:9" s="8" customFormat="1" ht="18.75" x14ac:dyDescent="0.3">
      <c r="B63" s="35"/>
      <c r="C63" s="39"/>
      <c r="D63" s="39"/>
      <c r="E63" s="43"/>
      <c r="F63" s="41"/>
      <c r="G63" s="41"/>
      <c r="H63" s="38">
        <f t="shared" si="0"/>
        <v>38799528.159999989</v>
      </c>
      <c r="I63" s="18"/>
    </row>
    <row r="64" spans="2:9" s="8" customFormat="1" ht="18.75" x14ac:dyDescent="0.3">
      <c r="B64" s="35"/>
      <c r="C64" s="39"/>
      <c r="D64" s="39"/>
      <c r="E64" s="43"/>
      <c r="F64" s="41"/>
      <c r="G64" s="38"/>
      <c r="H64" s="38">
        <f t="shared" si="0"/>
        <v>38799528.159999989</v>
      </c>
      <c r="I64" s="18"/>
    </row>
    <row r="65" spans="2:9" s="8" customFormat="1" ht="18.75" x14ac:dyDescent="0.25">
      <c r="B65" s="44" t="s">
        <v>31</v>
      </c>
      <c r="C65" s="45"/>
      <c r="D65" s="45"/>
      <c r="E65" s="46"/>
      <c r="F65" s="47">
        <f>SUM(F15:F64)</f>
        <v>21822479.329999998</v>
      </c>
      <c r="G65" s="47">
        <f>SUM(G15:G64)</f>
        <v>-8936204.1699999981</v>
      </c>
      <c r="H65" s="47">
        <f>SUM(F65:G65)</f>
        <v>12886275.16</v>
      </c>
      <c r="I65" s="20"/>
    </row>
    <row r="66" spans="2:9" s="8" customFormat="1" ht="18.75" x14ac:dyDescent="0.3">
      <c r="B66" s="35">
        <v>45107</v>
      </c>
      <c r="C66" s="36"/>
      <c r="D66" s="36">
        <v>4</v>
      </c>
      <c r="E66" s="48" t="s">
        <v>12</v>
      </c>
      <c r="F66" s="49">
        <f>SUM(F67:F69)</f>
        <v>12886273</v>
      </c>
      <c r="G66" s="49">
        <v>0</v>
      </c>
      <c r="H66" s="50">
        <f>+H65+F66+G66</f>
        <v>25772548.16</v>
      </c>
      <c r="I66" s="20"/>
    </row>
    <row r="67" spans="2:9" s="8" customFormat="1" ht="37.5" x14ac:dyDescent="0.3">
      <c r="B67" s="35">
        <v>45107</v>
      </c>
      <c r="C67" s="36"/>
      <c r="D67" s="36" t="s">
        <v>13</v>
      </c>
      <c r="E67" s="51" t="s">
        <v>14</v>
      </c>
      <c r="F67" s="49"/>
      <c r="G67" s="49"/>
      <c r="H67" s="50">
        <f t="shared" ref="H67:H74" si="1">+H66+F67+G67</f>
        <v>25772548.16</v>
      </c>
      <c r="I67" s="22"/>
    </row>
    <row r="68" spans="2:9" s="8" customFormat="1" ht="37.5" x14ac:dyDescent="0.3">
      <c r="B68" s="35">
        <v>45107</v>
      </c>
      <c r="C68" s="36"/>
      <c r="D68" s="36" t="s">
        <v>15</v>
      </c>
      <c r="E68" s="52" t="s">
        <v>16</v>
      </c>
      <c r="F68" s="53">
        <v>12886273</v>
      </c>
      <c r="G68" s="53">
        <v>0</v>
      </c>
      <c r="H68" s="50">
        <f t="shared" si="1"/>
        <v>38658821.159999996</v>
      </c>
    </row>
    <row r="69" spans="2:9" s="8" customFormat="1" ht="37.5" x14ac:dyDescent="0.3">
      <c r="B69" s="35">
        <v>45107</v>
      </c>
      <c r="C69" s="36"/>
      <c r="D69" s="36" t="s">
        <v>17</v>
      </c>
      <c r="E69" s="52" t="s">
        <v>18</v>
      </c>
      <c r="F69" s="53">
        <v>0</v>
      </c>
      <c r="G69" s="53">
        <v>0</v>
      </c>
      <c r="H69" s="50">
        <f t="shared" si="1"/>
        <v>38658821.159999996</v>
      </c>
    </row>
    <row r="70" spans="2:9" s="8" customFormat="1" ht="18.75" x14ac:dyDescent="0.3">
      <c r="B70" s="35">
        <v>45107</v>
      </c>
      <c r="C70" s="36"/>
      <c r="D70" s="36" t="s">
        <v>19</v>
      </c>
      <c r="E70" s="51" t="s">
        <v>20</v>
      </c>
      <c r="F70" s="49"/>
      <c r="G70" s="49"/>
      <c r="H70" s="50">
        <f t="shared" si="1"/>
        <v>38658821.159999996</v>
      </c>
    </row>
    <row r="71" spans="2:9" s="8" customFormat="1" ht="18.75" x14ac:dyDescent="0.3">
      <c r="B71" s="35">
        <v>45107</v>
      </c>
      <c r="C71" s="36"/>
      <c r="D71" s="36" t="s">
        <v>21</v>
      </c>
      <c r="E71" s="52" t="s">
        <v>22</v>
      </c>
      <c r="F71" s="53"/>
      <c r="G71" s="53"/>
      <c r="H71" s="50">
        <f t="shared" si="1"/>
        <v>38658821.159999996</v>
      </c>
    </row>
    <row r="72" spans="2:9" s="8" customFormat="1" ht="37.5" x14ac:dyDescent="0.3">
      <c r="B72" s="35">
        <v>45107</v>
      </c>
      <c r="C72" s="36"/>
      <c r="D72" s="36" t="s">
        <v>23</v>
      </c>
      <c r="E72" s="52" t="s">
        <v>24</v>
      </c>
      <c r="F72" s="53"/>
      <c r="G72" s="53">
        <v>0</v>
      </c>
      <c r="H72" s="50">
        <f t="shared" si="1"/>
        <v>38658821.159999996</v>
      </c>
    </row>
    <row r="73" spans="2:9" ht="37.5" x14ac:dyDescent="0.3">
      <c r="B73" s="35">
        <v>45107</v>
      </c>
      <c r="C73" s="36"/>
      <c r="D73" s="36" t="s">
        <v>25</v>
      </c>
      <c r="E73" s="51" t="s">
        <v>26</v>
      </c>
      <c r="F73" s="49">
        <v>0</v>
      </c>
      <c r="G73" s="49">
        <v>0</v>
      </c>
      <c r="H73" s="50">
        <f t="shared" si="1"/>
        <v>38658821.159999996</v>
      </c>
    </row>
    <row r="74" spans="2:9" ht="37.5" x14ac:dyDescent="0.3">
      <c r="B74" s="35">
        <v>45107</v>
      </c>
      <c r="C74" s="36"/>
      <c r="D74" s="36" t="s">
        <v>27</v>
      </c>
      <c r="E74" s="52" t="s">
        <v>28</v>
      </c>
      <c r="F74" s="53">
        <v>0</v>
      </c>
      <c r="G74" s="53">
        <v>0</v>
      </c>
      <c r="H74" s="50">
        <f t="shared" si="1"/>
        <v>38658821.159999996</v>
      </c>
    </row>
    <row r="75" spans="2:9" ht="18.75" x14ac:dyDescent="0.25">
      <c r="B75" s="54"/>
      <c r="C75" s="54"/>
      <c r="D75" s="54"/>
      <c r="E75" s="55" t="s">
        <v>29</v>
      </c>
      <c r="F75" s="56">
        <v>0</v>
      </c>
      <c r="G75" s="56">
        <v>0</v>
      </c>
      <c r="H75" s="57">
        <f>+H74</f>
        <v>38658821.159999996</v>
      </c>
    </row>
    <row r="76" spans="2:9" ht="18.75" x14ac:dyDescent="0.25">
      <c r="B76" s="58" t="s">
        <v>30</v>
      </c>
      <c r="C76" s="59"/>
      <c r="D76" s="59"/>
      <c r="E76" s="60"/>
      <c r="F76" s="61">
        <f>SUM(F15:F64)</f>
        <v>21822479.329999998</v>
      </c>
      <c r="G76" s="61">
        <f>SUM(G17:G64)</f>
        <v>-8936204.1699999981</v>
      </c>
      <c r="H76" s="62">
        <f>$H64</f>
        <v>38799528.159999989</v>
      </c>
    </row>
    <row r="77" spans="2:9" x14ac:dyDescent="0.25">
      <c r="B77" s="13"/>
      <c r="C77" s="12"/>
      <c r="D77" s="12"/>
      <c r="E77" s="13"/>
      <c r="F77" s="14"/>
      <c r="G77" s="15"/>
      <c r="H77" s="13"/>
    </row>
    <row r="82" spans="3:4" ht="21" x14ac:dyDescent="0.35">
      <c r="C82" s="24" t="s">
        <v>65</v>
      </c>
      <c r="D82" s="24"/>
    </row>
    <row r="83" spans="3:4" ht="21" x14ac:dyDescent="0.35">
      <c r="C83" s="24" t="s">
        <v>66</v>
      </c>
      <c r="D83" s="24"/>
    </row>
  </sheetData>
  <mergeCells count="11">
    <mergeCell ref="B76:E76"/>
    <mergeCell ref="B65:E65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rintOptions horizontalCentered="1"/>
  <pageMargins left="0.70866141732283472" right="0.70866141732283472" top="0.39370078740157483" bottom="0.74803149606299213" header="0.31496062992125984" footer="0.31496062992125984"/>
  <pageSetup scale="41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2024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2024-04-11T14:36:55Z</cp:lastPrinted>
  <dcterms:created xsi:type="dcterms:W3CDTF">2022-04-04T13:01:07Z</dcterms:created>
  <dcterms:modified xsi:type="dcterms:W3CDTF">2024-04-11T14:47:10Z</dcterms:modified>
</cp:coreProperties>
</file>