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<sst xmlns="http://schemas.openxmlformats.org/spreadsheetml/2006/main" count="293" uniqueCount="166">
  <si>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</si>
  <si>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</si>
  <si>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</si>
  <si>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</si>
  <si>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</si>
  <si>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</si>
  <si>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</si>
  <si>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</si>
  <si>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</si>
  <si>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</si>
  <si>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</si>
  <si>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</si>
  <si>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</si>
  <si>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</si>
  <si>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</si>
  <si>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</si>
  <si>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</si>
  <si>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</si>
  <si>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</si>
  <si>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</si>
  <si>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</si>
  <si>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</si>
  <si>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</si>
  <si>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</si>
  <si>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</si>
  <si>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</si>
  <si>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</si>
  <si>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</si>
  <si>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</si>
  <si>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</si>
  <si>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</si>
  <si>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</si>
  <si>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</si>
  <si>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</si>
  <si>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</si>
  <si>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</si>
  <si>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</si>
  <si>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</si>
  <si>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</si>
  <si>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</si>
  <si>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</si>
  <si>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</si>
  <si>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</si>
  <si>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</si>
  <si>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</si>
  <si>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</si>
  <si>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</si>
  <si>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</si>
  <si>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</si>
  <si>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</si>
  <si>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</si>
  <si>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</si>
  <si>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</si>
  <si>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</si>
  <si>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</si>
  <si>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</si>
  <si>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</si>
  <si>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</si>
  <si>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</si>
  <si>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</si>
  <si>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</si>
  <si>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</si>
  <si>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</si>
  <si>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</si>
  <si>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</si>
  <si>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</si>
  <si>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</si>
  <si>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</si>
  <si>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</si>
  <si>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</si>
  <si>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</si>
  <si>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</si>
  <si>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</si>
  <si>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</si>
  <si>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</si>
  <si>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</si>
  <si>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</si>
  <si>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</si>
  <si>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</si>
  <si>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</si>
  <si>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</si>
  <si>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</si>
  <si>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</si>
  <si>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</si>
  <si>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</si>
  <si>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</si>
  <si>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</si>
  <si>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</si>
  <si>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</si>
  <si>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</si>
  <si>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</si>
  <si>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</si>
  <si>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</si>
  <si>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</si>
  <si>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</si>
  <si>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</si>
  <si>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</si>
  <si>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</si>
  <si>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</si>
  <si>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</si>
  <si>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</si>
  <si>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</si>
  <si>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</si>
  <si>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</si>
  <si>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</si>
  <si>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</si>
  <si>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</si>
  <si>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</si>
  <si>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</si>
  <si>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</si>
  <si>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</si>
  <si>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</si>
  <si>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</si>
  <si>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</si>
  <si>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</si>
  <si>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</si>
  <si>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</si>
  <si>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</si>
  <si>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</si>
  <si>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</si>
  <si>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</si>
  <si>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</si>
  <si>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</si>
  <si>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</si>
  <si>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</si>
  <si>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</si>
  <si>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</si>
  <si>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</si>
  <si>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</si>
  <si>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</si>
  <si>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</si>
  <si>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</si>
  <si>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</si>
  <si>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</si>
  <si>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</si>
  <si>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</si>
  <si>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</si>
  <si>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</si>
  <si>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Enc. Tesoreria</t>
  </si>
  <si>
    <t>Secretaria Administrativa</t>
  </si>
  <si>
    <t>Jose Franklin Lantigua Perez</t>
  </si>
  <si>
    <t>Enc. De Registro y Control</t>
  </si>
  <si>
    <t>Maria Estela paulino Santana</t>
  </si>
  <si>
    <t>Tecnico de Compras</t>
  </si>
  <si>
    <t>Compras</t>
  </si>
  <si>
    <t>25.000.00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</si>
  <si>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</si>
  <si>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</si>
  <si>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</si>
  <si>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</si>
  <si>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</si>
  <si>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</si>
  <si>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SECCION DE BUCEO</t>
  </si>
  <si>
    <t>Jose Capellan Santana</t>
  </si>
  <si>
    <t>Auxilar Administrativo I</t>
  </si>
  <si>
    <t>Recursos Humanos</t>
  </si>
  <si>
    <t>Correspondiente al mes de:  Mayo  del año: 2014</t>
  </si>
  <si>
    <t xml:space="preserve">                wendy Giselle Arnaud Lagares</t>
  </si>
  <si>
    <t xml:space="preserve">  Ante Despacho</t>
  </si>
  <si>
    <t>Secretaria I</t>
  </si>
  <si>
    <t>125.00.</t>
  </si>
  <si>
    <t>Margarita Reyes Diaz</t>
  </si>
  <si>
    <t>Heriberto Reynoso Gil</t>
  </si>
  <si>
    <t>Edison Estevez  Filion</t>
  </si>
  <si>
    <t>Miriam Carolina Contin Ortega</t>
  </si>
  <si>
    <t>Veterinaria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</si>
</sst>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2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188" fontId="3" fillId="34" borderId="22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0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188" fontId="8" fillId="6" borderId="25" xfId="48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6" fillId="6" borderId="35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4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41" xfId="0" applyNumberFormat="1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8"/>
  <sheetViews>
    <sheetView tabSelected="1" zoomScale="60" zoomScaleNormal="60" zoomScalePageLayoutView="0" workbookViewId="0" topLeftCell="A76">
      <selection activeCell="A91" sqref="A91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49" t="s">
        <v>27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19" s="33" customFormat="1" ht="18.75">
      <c r="A7" s="155" t="s">
        <v>15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59" t="s">
        <v>18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</row>
    <row r="10" spans="1:19" s="33" customFormat="1" ht="23.25">
      <c r="A10" s="37"/>
      <c r="B10" s="37"/>
      <c r="C10" s="37"/>
      <c r="D10" s="37"/>
      <c r="E10" s="37"/>
      <c r="F10" s="91"/>
      <c r="G10" s="91"/>
      <c r="H10" s="91" t="s">
        <v>156</v>
      </c>
      <c r="I10" s="91"/>
      <c r="J10" s="91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54" t="s">
        <v>21</v>
      </c>
      <c r="B12" s="153" t="s">
        <v>16</v>
      </c>
      <c r="C12" s="57"/>
      <c r="D12" s="57"/>
      <c r="E12" s="57"/>
      <c r="F12" s="163" t="s">
        <v>19</v>
      </c>
      <c r="G12" s="150" t="s">
        <v>6</v>
      </c>
      <c r="H12" s="150" t="s">
        <v>10</v>
      </c>
      <c r="I12" s="157" t="s">
        <v>5</v>
      </c>
      <c r="J12" s="157"/>
      <c r="K12" s="157"/>
      <c r="L12" s="157"/>
      <c r="M12" s="157"/>
      <c r="N12" s="157"/>
      <c r="O12" s="158"/>
      <c r="P12" s="160" t="s">
        <v>0</v>
      </c>
      <c r="Q12" s="161"/>
      <c r="R12" s="136" t="s">
        <v>20</v>
      </c>
      <c r="S12" s="136" t="s">
        <v>2</v>
      </c>
    </row>
    <row r="13" spans="1:19" s="2" customFormat="1" ht="37.5" customHeight="1">
      <c r="A13" s="154"/>
      <c r="B13" s="153"/>
      <c r="C13" s="57" t="s">
        <v>24</v>
      </c>
      <c r="D13" s="57" t="s">
        <v>17</v>
      </c>
      <c r="E13" s="57" t="s">
        <v>22</v>
      </c>
      <c r="F13" s="163"/>
      <c r="G13" s="151"/>
      <c r="H13" s="151"/>
      <c r="I13" s="156" t="s">
        <v>8</v>
      </c>
      <c r="J13" s="156"/>
      <c r="K13" s="151"/>
      <c r="L13" s="162" t="s">
        <v>9</v>
      </c>
      <c r="M13" s="156"/>
      <c r="N13" s="164" t="s">
        <v>7</v>
      </c>
      <c r="O13" s="139" t="s">
        <v>124</v>
      </c>
      <c r="P13" s="168" t="s">
        <v>125</v>
      </c>
      <c r="Q13" s="169"/>
      <c r="R13" s="137"/>
      <c r="S13" s="137"/>
    </row>
    <row r="14" spans="1:19" s="2" customFormat="1" ht="45.75" customHeight="1" thickBot="1">
      <c r="A14" s="154"/>
      <c r="B14" s="153"/>
      <c r="C14" s="57"/>
      <c r="D14" s="57"/>
      <c r="E14" s="57"/>
      <c r="F14" s="163"/>
      <c r="G14" s="152"/>
      <c r="H14" s="152"/>
      <c r="I14" s="165" t="s">
        <v>3</v>
      </c>
      <c r="J14" s="166"/>
      <c r="K14" s="152"/>
      <c r="L14" s="165" t="s">
        <v>4</v>
      </c>
      <c r="M14" s="166"/>
      <c r="N14" s="152"/>
      <c r="O14" s="140"/>
      <c r="P14" s="170"/>
      <c r="Q14" s="171"/>
      <c r="R14" s="138"/>
      <c r="S14" s="138"/>
    </row>
    <row r="15" spans="1:19" s="2" customFormat="1" ht="45.75" customHeight="1" thickBot="1">
      <c r="A15" s="58"/>
      <c r="B15" s="144" t="s">
        <v>41</v>
      </c>
      <c r="C15" s="145"/>
      <c r="D15" s="145"/>
      <c r="E15" s="145"/>
      <c r="F15" s="146"/>
      <c r="G15" s="59"/>
      <c r="H15" s="60"/>
      <c r="I15" s="60"/>
      <c r="J15" s="60"/>
      <c r="K15" s="61"/>
      <c r="L15" s="59"/>
      <c r="M15" s="60"/>
      <c r="N15" s="60"/>
      <c r="O15" s="60"/>
      <c r="P15" s="61"/>
      <c r="Q15" s="59"/>
      <c r="R15" s="60"/>
      <c r="S15" s="60"/>
    </row>
    <row r="16" spans="1:19" s="8" customFormat="1" ht="61.5" customHeight="1">
      <c r="A16" s="98"/>
      <c r="B16" s="167" t="s">
        <v>42</v>
      </c>
      <c r="C16" s="167"/>
      <c r="D16" s="167"/>
      <c r="E16" s="167"/>
      <c r="F16" s="167"/>
      <c r="G16" s="46"/>
      <c r="H16" s="46"/>
      <c r="I16" s="94"/>
      <c r="J16" s="46"/>
      <c r="K16" s="46"/>
      <c r="L16" s="94"/>
      <c r="M16" s="46"/>
      <c r="N16" s="46"/>
      <c r="O16" s="46"/>
      <c r="P16" s="135"/>
      <c r="Q16" s="135"/>
      <c r="R16" s="76"/>
      <c r="S16" s="46"/>
    </row>
    <row r="17" spans="1:19" s="8" customFormat="1" ht="56.25" customHeight="1">
      <c r="A17" s="96">
        <v>1</v>
      </c>
      <c r="B17" s="41" t="s">
        <v>57</v>
      </c>
      <c r="C17" s="41" t="s">
        <v>48</v>
      </c>
      <c r="D17" s="41" t="s">
        <v>141</v>
      </c>
      <c r="E17" s="41" t="s">
        <v>23</v>
      </c>
      <c r="F17" s="97">
        <v>25000</v>
      </c>
      <c r="G17" s="75">
        <v>0</v>
      </c>
      <c r="H17" s="24"/>
      <c r="I17" s="75">
        <f>(F17*2.87%)</f>
        <v>717.5</v>
      </c>
      <c r="J17" s="24"/>
      <c r="K17" s="24"/>
      <c r="L17" s="75">
        <f>(F17*3.04%)</f>
        <v>760</v>
      </c>
      <c r="M17" s="24"/>
      <c r="N17" s="24"/>
      <c r="O17" s="75">
        <v>9228.97</v>
      </c>
      <c r="P17" s="147">
        <v>10706.47</v>
      </c>
      <c r="Q17" s="148"/>
      <c r="R17" s="78">
        <f>(F17-P17)</f>
        <v>14293.53</v>
      </c>
      <c r="S17" s="30"/>
    </row>
    <row r="18" spans="1:19" s="8" customFormat="1" ht="56.25" customHeight="1">
      <c r="A18" s="16">
        <v>2</v>
      </c>
      <c r="B18" s="63" t="s">
        <v>126</v>
      </c>
      <c r="C18" s="63" t="s">
        <v>43</v>
      </c>
      <c r="D18" s="63" t="s">
        <v>44</v>
      </c>
      <c r="E18" s="63" t="s">
        <v>23</v>
      </c>
      <c r="F18" s="70">
        <v>50000</v>
      </c>
      <c r="G18" s="75">
        <v>1931.2</v>
      </c>
      <c r="H18" s="75"/>
      <c r="I18" s="93">
        <f>(F18*2.87%)</f>
        <v>1435</v>
      </c>
      <c r="J18" s="75"/>
      <c r="K18" s="75"/>
      <c r="L18" s="93">
        <f>(F18*3.04%)</f>
        <v>1520</v>
      </c>
      <c r="M18" s="75"/>
      <c r="N18" s="75"/>
      <c r="O18" s="75">
        <v>1578.39</v>
      </c>
      <c r="P18" s="129">
        <v>4533.39</v>
      </c>
      <c r="Q18" s="130"/>
      <c r="R18" s="76">
        <f>(F18-P18)</f>
        <v>45466.61</v>
      </c>
      <c r="S18" s="30"/>
    </row>
    <row r="19" spans="1:19" s="8" customFormat="1" ht="46.5" customHeight="1">
      <c r="A19" s="118">
        <v>3</v>
      </c>
      <c r="B19" s="52" t="s">
        <v>153</v>
      </c>
      <c r="C19" s="52" t="s">
        <v>154</v>
      </c>
      <c r="D19" s="52" t="s">
        <v>155</v>
      </c>
      <c r="E19" s="52" t="s">
        <v>23</v>
      </c>
      <c r="F19" s="119">
        <v>15000</v>
      </c>
      <c r="G19" s="75">
        <v>1931.2</v>
      </c>
      <c r="H19" s="45"/>
      <c r="I19" s="107">
        <f>(F19*2.87%)</f>
        <v>430.5</v>
      </c>
      <c r="J19" s="45"/>
      <c r="K19" s="45"/>
      <c r="L19" s="107">
        <f>(F19*3.04%)</f>
        <v>456</v>
      </c>
      <c r="M19" s="45"/>
      <c r="N19" s="45"/>
      <c r="O19" s="75">
        <v>125</v>
      </c>
      <c r="P19" s="129">
        <v>1011.5</v>
      </c>
      <c r="Q19" s="130"/>
      <c r="R19" s="76">
        <f>(F19-P19)</f>
        <v>13988.5</v>
      </c>
      <c r="S19" s="45"/>
    </row>
    <row r="20" spans="1:19" s="8" customFormat="1" ht="46.5" customHeight="1">
      <c r="A20" s="142" t="s">
        <v>45</v>
      </c>
      <c r="B20" s="142"/>
      <c r="C20" s="142"/>
      <c r="D20" s="142"/>
      <c r="E20" s="142"/>
      <c r="F20" s="143"/>
      <c r="G20" s="24"/>
      <c r="H20" s="24"/>
      <c r="I20" s="75"/>
      <c r="J20" s="24"/>
      <c r="K20" s="24"/>
      <c r="L20" s="75"/>
      <c r="M20" s="24"/>
      <c r="N20" s="24"/>
      <c r="O20" s="24"/>
      <c r="P20" s="147"/>
      <c r="Q20" s="148"/>
      <c r="R20" s="78"/>
      <c r="S20" s="24"/>
    </row>
    <row r="21" spans="1:19" s="3" customFormat="1" ht="36.75" customHeight="1">
      <c r="A21" s="45">
        <v>4</v>
      </c>
      <c r="B21" s="52" t="s">
        <v>46</v>
      </c>
      <c r="C21" s="50" t="s">
        <v>48</v>
      </c>
      <c r="D21" s="52" t="s">
        <v>47</v>
      </c>
      <c r="E21" s="52" t="s">
        <v>23</v>
      </c>
      <c r="F21" s="68">
        <v>85000</v>
      </c>
      <c r="G21" s="48">
        <v>8813.18</v>
      </c>
      <c r="H21" s="48"/>
      <c r="I21" s="48">
        <f aca="true" t="shared" si="0" ref="I21:I60">(F21*2.87%)</f>
        <v>2439.5</v>
      </c>
      <c r="J21" s="48"/>
      <c r="K21" s="49"/>
      <c r="L21" s="48">
        <f aca="true" t="shared" si="1" ref="L21:L27">(F21*3.04%)</f>
        <v>2584</v>
      </c>
      <c r="M21" s="48"/>
      <c r="N21" s="48"/>
      <c r="O21" s="48">
        <v>6078.39</v>
      </c>
      <c r="P21" s="129">
        <v>19915.07</v>
      </c>
      <c r="Q21" s="130"/>
      <c r="R21" s="76">
        <f aca="true" t="shared" si="2" ref="R21:R27">(F21-P21)</f>
        <v>65084.93</v>
      </c>
      <c r="S21" s="47"/>
    </row>
    <row r="22" spans="1:19" s="100" customFormat="1" ht="46.5" customHeight="1">
      <c r="A22" s="45">
        <v>5</v>
      </c>
      <c r="B22" s="52" t="s">
        <v>49</v>
      </c>
      <c r="C22" s="50" t="s">
        <v>48</v>
      </c>
      <c r="D22" s="50" t="s">
        <v>50</v>
      </c>
      <c r="E22" s="50" t="s">
        <v>51</v>
      </c>
      <c r="F22" s="68">
        <v>40000</v>
      </c>
      <c r="G22" s="48">
        <v>519.85</v>
      </c>
      <c r="H22" s="46"/>
      <c r="I22" s="48">
        <v>1216</v>
      </c>
      <c r="J22" s="46"/>
      <c r="K22" s="46"/>
      <c r="L22" s="48">
        <v>1148</v>
      </c>
      <c r="M22" s="46"/>
      <c r="N22" s="46"/>
      <c r="O22" s="48">
        <v>1068.39</v>
      </c>
      <c r="P22" s="129">
        <v>3952.24</v>
      </c>
      <c r="Q22" s="130"/>
      <c r="R22" s="76">
        <f t="shared" si="2"/>
        <v>36047.76</v>
      </c>
      <c r="S22" s="47"/>
    </row>
    <row r="23" spans="1:19" s="8" customFormat="1" ht="46.5" customHeight="1">
      <c r="A23" s="16">
        <v>6</v>
      </c>
      <c r="B23" s="64" t="s">
        <v>52</v>
      </c>
      <c r="C23" s="50" t="s">
        <v>48</v>
      </c>
      <c r="D23" s="41" t="s">
        <v>138</v>
      </c>
      <c r="E23" s="42" t="s">
        <v>23</v>
      </c>
      <c r="F23" s="70">
        <v>40000</v>
      </c>
      <c r="G23" s="75">
        <v>0</v>
      </c>
      <c r="H23" s="24"/>
      <c r="I23" s="48">
        <f t="shared" si="0"/>
        <v>1148</v>
      </c>
      <c r="J23" s="24"/>
      <c r="K23" s="24"/>
      <c r="L23" s="48">
        <f t="shared" si="1"/>
        <v>1216</v>
      </c>
      <c r="M23" s="24"/>
      <c r="N23" s="24"/>
      <c r="O23" s="48">
        <v>2614.16</v>
      </c>
      <c r="P23" s="129">
        <v>5185.78</v>
      </c>
      <c r="Q23" s="130"/>
      <c r="R23" s="76">
        <f t="shared" si="2"/>
        <v>34814.22</v>
      </c>
      <c r="S23" s="30"/>
    </row>
    <row r="24" spans="1:19" s="9" customFormat="1" ht="39.75" customHeight="1">
      <c r="A24" s="45">
        <v>7</v>
      </c>
      <c r="B24" s="50" t="s">
        <v>53</v>
      </c>
      <c r="C24" s="50" t="s">
        <v>48</v>
      </c>
      <c r="D24" s="50" t="s">
        <v>54</v>
      </c>
      <c r="E24" s="50" t="s">
        <v>23</v>
      </c>
      <c r="F24" s="68">
        <v>19500</v>
      </c>
      <c r="G24" s="48">
        <v>0</v>
      </c>
      <c r="H24" s="46"/>
      <c r="I24" s="48">
        <f t="shared" si="0"/>
        <v>559.65</v>
      </c>
      <c r="J24" s="46"/>
      <c r="K24" s="53"/>
      <c r="L24" s="48">
        <f t="shared" si="1"/>
        <v>592.8</v>
      </c>
      <c r="M24" s="46"/>
      <c r="N24" s="46"/>
      <c r="O24" s="48">
        <v>25</v>
      </c>
      <c r="P24" s="129">
        <v>1277.45</v>
      </c>
      <c r="Q24" s="130"/>
      <c r="R24" s="76">
        <f t="shared" si="2"/>
        <v>18222.55</v>
      </c>
      <c r="S24" s="47"/>
    </row>
    <row r="25" spans="1:19" s="3" customFormat="1" ht="45.75" customHeight="1">
      <c r="A25" s="112">
        <v>8</v>
      </c>
      <c r="B25" s="64" t="s">
        <v>55</v>
      </c>
      <c r="C25" s="50" t="s">
        <v>48</v>
      </c>
      <c r="D25" s="41" t="s">
        <v>56</v>
      </c>
      <c r="E25" s="44" t="s">
        <v>23</v>
      </c>
      <c r="F25" s="71">
        <v>19500</v>
      </c>
      <c r="G25" s="22">
        <v>0</v>
      </c>
      <c r="H25" s="25"/>
      <c r="I25" s="48">
        <f t="shared" si="0"/>
        <v>559.65</v>
      </c>
      <c r="J25" s="25"/>
      <c r="K25" s="25"/>
      <c r="L25" s="48">
        <f t="shared" si="1"/>
        <v>592.8</v>
      </c>
      <c r="M25" s="25"/>
      <c r="N25" s="25"/>
      <c r="O25" s="48">
        <v>2135</v>
      </c>
      <c r="P25" s="129">
        <v>3287.45</v>
      </c>
      <c r="Q25" s="130"/>
      <c r="R25" s="76">
        <f t="shared" si="2"/>
        <v>16212.55</v>
      </c>
      <c r="S25" s="29"/>
    </row>
    <row r="26" spans="1:19" s="3" customFormat="1" ht="58.5" customHeight="1">
      <c r="A26" s="16">
        <v>9</v>
      </c>
      <c r="B26" s="67" t="s">
        <v>87</v>
      </c>
      <c r="C26" s="67" t="s">
        <v>48</v>
      </c>
      <c r="D26" s="67" t="s">
        <v>139</v>
      </c>
      <c r="E26" s="67" t="s">
        <v>51</v>
      </c>
      <c r="F26" s="72">
        <v>17000</v>
      </c>
      <c r="G26" s="48">
        <v>0</v>
      </c>
      <c r="H26" s="46"/>
      <c r="I26" s="48">
        <f>(F26*2.87%)</f>
        <v>487.9</v>
      </c>
      <c r="J26" s="46"/>
      <c r="K26" s="53"/>
      <c r="L26" s="48">
        <f t="shared" si="1"/>
        <v>516.8</v>
      </c>
      <c r="M26" s="46"/>
      <c r="N26" s="46"/>
      <c r="O26" s="48">
        <v>705</v>
      </c>
      <c r="P26" s="129">
        <v>1709.7</v>
      </c>
      <c r="Q26" s="130"/>
      <c r="R26" s="76">
        <f t="shared" si="2"/>
        <v>15290.3</v>
      </c>
      <c r="S26" s="47"/>
    </row>
    <row r="27" spans="1:19" s="3" customFormat="1" ht="44.25" customHeight="1">
      <c r="A27" s="99">
        <v>10</v>
      </c>
      <c r="B27" s="50" t="s">
        <v>58</v>
      </c>
      <c r="C27" s="50" t="s">
        <v>48</v>
      </c>
      <c r="D27" s="50" t="s">
        <v>59</v>
      </c>
      <c r="E27" s="50" t="s">
        <v>51</v>
      </c>
      <c r="F27" s="68">
        <v>15000</v>
      </c>
      <c r="G27" s="93">
        <v>0</v>
      </c>
      <c r="H27" s="46"/>
      <c r="I27" s="93">
        <f>(F27*2.87%)</f>
        <v>430.5</v>
      </c>
      <c r="J27" s="46"/>
      <c r="K27" s="53"/>
      <c r="L27" s="93">
        <f t="shared" si="1"/>
        <v>456</v>
      </c>
      <c r="M27" s="46"/>
      <c r="N27" s="46"/>
      <c r="O27" s="93">
        <v>1068.39</v>
      </c>
      <c r="P27" s="129">
        <v>1954.89</v>
      </c>
      <c r="Q27" s="130"/>
      <c r="R27" s="76">
        <f t="shared" si="2"/>
        <v>13045.11</v>
      </c>
      <c r="S27" s="47"/>
    </row>
    <row r="28" spans="1:20" s="3" customFormat="1" ht="56.25" customHeight="1">
      <c r="A28" s="45">
        <v>11</v>
      </c>
      <c r="B28" s="50" t="s">
        <v>28</v>
      </c>
      <c r="C28" s="50" t="s">
        <v>29</v>
      </c>
      <c r="D28" s="50" t="s">
        <v>30</v>
      </c>
      <c r="E28" s="50" t="s">
        <v>23</v>
      </c>
      <c r="F28" s="68">
        <v>125000</v>
      </c>
      <c r="G28" s="101">
        <v>18726.01</v>
      </c>
      <c r="H28" s="101"/>
      <c r="I28" s="101">
        <f>(F28*2.87%)</f>
        <v>3587.5</v>
      </c>
      <c r="J28" s="101"/>
      <c r="K28" s="49"/>
      <c r="L28" s="101">
        <v>2628.08</v>
      </c>
      <c r="M28" s="101"/>
      <c r="N28" s="101"/>
      <c r="O28" s="101">
        <v>125</v>
      </c>
      <c r="P28" s="129">
        <v>25066.59</v>
      </c>
      <c r="Q28" s="130"/>
      <c r="R28" s="76">
        <f>(F28-P28)</f>
        <v>99933.41</v>
      </c>
      <c r="S28" s="47"/>
      <c r="T28" s="5"/>
    </row>
    <row r="29" spans="1:19" s="3" customFormat="1" ht="16.5" customHeight="1" hidden="1">
      <c r="A29" s="51">
        <v>2</v>
      </c>
      <c r="B29" s="50" t="s">
        <v>31</v>
      </c>
      <c r="C29" s="50" t="s">
        <v>34</v>
      </c>
      <c r="D29" s="50" t="s">
        <v>32</v>
      </c>
      <c r="E29" s="50" t="s">
        <v>23</v>
      </c>
      <c r="F29" s="68">
        <v>25000</v>
      </c>
      <c r="G29" s="48">
        <v>0</v>
      </c>
      <c r="H29" s="48"/>
      <c r="I29" s="48">
        <f>(F29*2.87%)</f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29">
        <f>(G29+I29+L29+O29)</f>
        <v>2602.5</v>
      </c>
      <c r="Q29" s="130"/>
      <c r="R29" s="76">
        <f>(F29-P29)</f>
        <v>22397.5</v>
      </c>
      <c r="S29" s="47"/>
    </row>
    <row r="30" spans="1:19" s="3" customFormat="1" ht="44.25" customHeight="1">
      <c r="A30" s="45">
        <v>12</v>
      </c>
      <c r="B30" s="50" t="s">
        <v>142</v>
      </c>
      <c r="C30" s="50" t="s">
        <v>144</v>
      </c>
      <c r="D30" s="50" t="s">
        <v>143</v>
      </c>
      <c r="E30" s="52" t="s">
        <v>23</v>
      </c>
      <c r="F30" s="68" t="s">
        <v>145</v>
      </c>
      <c r="G30" s="101">
        <v>0</v>
      </c>
      <c r="H30" s="46"/>
      <c r="I30" s="101">
        <v>717.5</v>
      </c>
      <c r="J30" s="46"/>
      <c r="K30" s="46"/>
      <c r="L30" s="101">
        <v>760</v>
      </c>
      <c r="M30" s="46"/>
      <c r="N30" s="46"/>
      <c r="O30" s="23">
        <v>1235</v>
      </c>
      <c r="P30" s="129">
        <v>2712.5</v>
      </c>
      <c r="Q30" s="130"/>
      <c r="R30" s="102">
        <v>22287.5</v>
      </c>
      <c r="S30" s="95"/>
    </row>
    <row r="31" spans="1:19" s="3" customFormat="1" ht="47.25" customHeight="1">
      <c r="A31" s="45">
        <v>13</v>
      </c>
      <c r="B31" s="50" t="s">
        <v>33</v>
      </c>
      <c r="C31" s="50" t="s">
        <v>35</v>
      </c>
      <c r="D31" s="50" t="s">
        <v>36</v>
      </c>
      <c r="E31" s="50" t="s">
        <v>37</v>
      </c>
      <c r="F31" s="68">
        <v>16000</v>
      </c>
      <c r="G31" s="48">
        <v>0</v>
      </c>
      <c r="H31" s="48"/>
      <c r="I31" s="48">
        <f>(F31*2.87%)</f>
        <v>459.2</v>
      </c>
      <c r="J31" s="48"/>
      <c r="K31" s="49"/>
      <c r="L31" s="48">
        <f>(F31*3.04%)</f>
        <v>486.4</v>
      </c>
      <c r="M31" s="48"/>
      <c r="N31" s="48"/>
      <c r="O31" s="48">
        <v>555</v>
      </c>
      <c r="P31" s="147">
        <v>1500.6</v>
      </c>
      <c r="Q31" s="148"/>
      <c r="R31" s="76">
        <f>(F31-P31)</f>
        <v>14499.4</v>
      </c>
      <c r="S31" s="47"/>
    </row>
    <row r="32" spans="1:19" s="3" customFormat="1" ht="47.25" customHeight="1">
      <c r="A32" s="77">
        <v>14</v>
      </c>
      <c r="B32" s="43" t="s">
        <v>38</v>
      </c>
      <c r="C32" s="43" t="s">
        <v>39</v>
      </c>
      <c r="D32" s="43" t="s">
        <v>40</v>
      </c>
      <c r="E32" s="62" t="s">
        <v>23</v>
      </c>
      <c r="F32" s="69">
        <v>22000</v>
      </c>
      <c r="G32" s="22">
        <v>0</v>
      </c>
      <c r="H32" s="25"/>
      <c r="I32" s="22">
        <f>(F32*2.87%)</f>
        <v>631.4</v>
      </c>
      <c r="J32" s="25"/>
      <c r="K32" s="25"/>
      <c r="L32" s="22">
        <f>(F32*3.04%)</f>
        <v>668.8</v>
      </c>
      <c r="M32" s="25"/>
      <c r="N32" s="25"/>
      <c r="O32" s="22">
        <v>835</v>
      </c>
      <c r="P32" s="133">
        <v>2135.2</v>
      </c>
      <c r="Q32" s="134"/>
      <c r="R32" s="79">
        <f>(F32-P32)</f>
        <v>19864.8</v>
      </c>
      <c r="S32" s="80"/>
    </row>
    <row r="33" spans="1:19" s="3" customFormat="1" ht="47.25" customHeight="1">
      <c r="A33" s="45">
        <v>15</v>
      </c>
      <c r="B33" s="52" t="s">
        <v>135</v>
      </c>
      <c r="C33" s="52" t="s">
        <v>129</v>
      </c>
      <c r="D33" s="52" t="s">
        <v>128</v>
      </c>
      <c r="E33" s="52" t="s">
        <v>51</v>
      </c>
      <c r="F33" s="68">
        <v>32000</v>
      </c>
      <c r="G33" s="48">
        <v>0</v>
      </c>
      <c r="H33" s="48"/>
      <c r="I33" s="48">
        <f>(F33*2.87%)</f>
        <v>918.4</v>
      </c>
      <c r="J33" s="48"/>
      <c r="K33" s="48"/>
      <c r="L33" s="48">
        <f>(F33*3.04%)</f>
        <v>972.8</v>
      </c>
      <c r="M33" s="48"/>
      <c r="N33" s="48"/>
      <c r="O33" s="48">
        <v>225</v>
      </c>
      <c r="P33" s="172">
        <v>2116.2</v>
      </c>
      <c r="Q33" s="173"/>
      <c r="R33" s="76">
        <f>(F33-P33)</f>
        <v>29883.8</v>
      </c>
      <c r="S33" s="48"/>
    </row>
    <row r="34" spans="1:19" s="3" customFormat="1" ht="46.5" customHeight="1">
      <c r="A34" s="45">
        <v>16</v>
      </c>
      <c r="B34" s="52" t="s">
        <v>157</v>
      </c>
      <c r="C34" s="52" t="s">
        <v>158</v>
      </c>
      <c r="D34" s="52" t="s">
        <v>159</v>
      </c>
      <c r="E34" s="52" t="s">
        <v>109</v>
      </c>
      <c r="F34" s="68">
        <v>20000</v>
      </c>
      <c r="G34" s="120">
        <v>0</v>
      </c>
      <c r="H34" s="45"/>
      <c r="I34" s="124">
        <f>(F34*2.87%)</f>
        <v>574</v>
      </c>
      <c r="J34" s="45"/>
      <c r="K34" s="45"/>
      <c r="L34" s="123">
        <f>(F34*3.04%)</f>
        <v>608</v>
      </c>
      <c r="M34" s="45"/>
      <c r="N34" s="45"/>
      <c r="O34" s="45" t="s">
        <v>160</v>
      </c>
      <c r="P34" s="176">
        <v>1307</v>
      </c>
      <c r="Q34" s="177"/>
      <c r="R34" s="76">
        <f>(F34-P34)</f>
        <v>18693</v>
      </c>
      <c r="S34" s="45"/>
    </row>
    <row r="35" spans="1:19" s="3" customFormat="1" ht="56.25" customHeight="1">
      <c r="A35" s="141"/>
      <c r="B35" s="142"/>
      <c r="C35" s="142"/>
      <c r="D35" s="142"/>
      <c r="E35" s="143"/>
      <c r="F35" s="122"/>
      <c r="G35" s="24"/>
      <c r="H35" s="24"/>
      <c r="I35" s="75"/>
      <c r="J35" s="24"/>
      <c r="K35" s="65"/>
      <c r="L35" s="75"/>
      <c r="M35" s="24"/>
      <c r="N35" s="24"/>
      <c r="O35" s="24"/>
      <c r="P35" s="147"/>
      <c r="Q35" s="148"/>
      <c r="R35" s="78"/>
      <c r="S35" s="30"/>
    </row>
    <row r="36" spans="1:19" s="3" customFormat="1" ht="41.25" customHeight="1">
      <c r="A36" s="16">
        <v>17</v>
      </c>
      <c r="B36" s="63" t="s">
        <v>60</v>
      </c>
      <c r="C36" s="63" t="s">
        <v>61</v>
      </c>
      <c r="D36" s="63" t="s">
        <v>62</v>
      </c>
      <c r="E36" s="63" t="s">
        <v>51</v>
      </c>
      <c r="F36" s="70">
        <v>50000</v>
      </c>
      <c r="G36" s="75">
        <v>1520</v>
      </c>
      <c r="H36" s="75"/>
      <c r="I36" s="48">
        <f t="shared" si="0"/>
        <v>1435</v>
      </c>
      <c r="J36" s="75"/>
      <c r="K36" s="75"/>
      <c r="L36" s="48">
        <f aca="true" t="shared" si="3" ref="L36:L48">(F36*3.04%)</f>
        <v>1520</v>
      </c>
      <c r="M36" s="75"/>
      <c r="N36" s="75"/>
      <c r="O36" s="75">
        <v>968.39</v>
      </c>
      <c r="P36" s="129">
        <v>5854.59</v>
      </c>
      <c r="Q36" s="130"/>
      <c r="R36" s="76">
        <f aca="true" t="shared" si="4" ref="R36:R48">(F36-P36)</f>
        <v>44145.41</v>
      </c>
      <c r="S36" s="30"/>
    </row>
    <row r="37" spans="1:19" s="3" customFormat="1" ht="44.25" customHeight="1">
      <c r="A37" s="45">
        <v>18</v>
      </c>
      <c r="B37" s="50" t="s">
        <v>63</v>
      </c>
      <c r="C37" s="50" t="s">
        <v>61</v>
      </c>
      <c r="D37" s="50" t="s">
        <v>64</v>
      </c>
      <c r="E37" s="50" t="s">
        <v>51</v>
      </c>
      <c r="F37" s="68">
        <v>20000</v>
      </c>
      <c r="G37" s="48">
        <v>0</v>
      </c>
      <c r="H37" s="46"/>
      <c r="I37" s="48">
        <f t="shared" si="0"/>
        <v>574</v>
      </c>
      <c r="J37" s="46"/>
      <c r="K37" s="53"/>
      <c r="L37" s="48">
        <f t="shared" si="3"/>
        <v>608</v>
      </c>
      <c r="M37" s="46"/>
      <c r="N37" s="46"/>
      <c r="O37" s="48">
        <v>2024.16</v>
      </c>
      <c r="P37" s="129">
        <v>3206.16</v>
      </c>
      <c r="Q37" s="130"/>
      <c r="R37" s="76">
        <f t="shared" si="4"/>
        <v>16793.84</v>
      </c>
      <c r="S37" s="47"/>
    </row>
    <row r="38" spans="1:19" s="3" customFormat="1" ht="44.25" customHeight="1">
      <c r="A38" s="16">
        <v>19</v>
      </c>
      <c r="B38" s="63" t="s">
        <v>65</v>
      </c>
      <c r="C38" s="63" t="s">
        <v>61</v>
      </c>
      <c r="D38" s="63" t="s">
        <v>66</v>
      </c>
      <c r="E38" s="63" t="s">
        <v>51</v>
      </c>
      <c r="F38" s="70">
        <v>14000</v>
      </c>
      <c r="G38" s="48">
        <v>0</v>
      </c>
      <c r="H38" s="24"/>
      <c r="I38" s="48">
        <f t="shared" si="0"/>
        <v>401.8</v>
      </c>
      <c r="J38" s="24"/>
      <c r="K38" s="24"/>
      <c r="L38" s="48">
        <f t="shared" si="3"/>
        <v>425.6</v>
      </c>
      <c r="M38" s="24"/>
      <c r="N38" s="24"/>
      <c r="O38" s="75">
        <v>610</v>
      </c>
      <c r="P38" s="129">
        <v>1437.4</v>
      </c>
      <c r="Q38" s="130"/>
      <c r="R38" s="76">
        <f t="shared" si="4"/>
        <v>12562.6</v>
      </c>
      <c r="S38" s="30"/>
    </row>
    <row r="39" spans="1:19" s="3" customFormat="1" ht="33.75" customHeight="1">
      <c r="A39" s="17">
        <v>20</v>
      </c>
      <c r="B39" s="63" t="s">
        <v>67</v>
      </c>
      <c r="C39" s="63" t="s">
        <v>61</v>
      </c>
      <c r="D39" s="63" t="s">
        <v>66</v>
      </c>
      <c r="E39" s="63" t="s">
        <v>23</v>
      </c>
      <c r="F39" s="70">
        <v>14000</v>
      </c>
      <c r="G39" s="48">
        <v>0</v>
      </c>
      <c r="H39" s="24"/>
      <c r="I39" s="48">
        <f t="shared" si="0"/>
        <v>401.8</v>
      </c>
      <c r="J39" s="24"/>
      <c r="K39" s="24"/>
      <c r="L39" s="48">
        <f t="shared" si="3"/>
        <v>425.6</v>
      </c>
      <c r="M39" s="24"/>
      <c r="N39" s="24"/>
      <c r="O39" s="75">
        <v>225</v>
      </c>
      <c r="P39" s="129">
        <v>1052.4</v>
      </c>
      <c r="Q39" s="130"/>
      <c r="R39" s="76">
        <f t="shared" si="4"/>
        <v>12947.6</v>
      </c>
      <c r="S39" s="30"/>
    </row>
    <row r="40" spans="1:19" s="3" customFormat="1" ht="42" customHeight="1">
      <c r="A40" s="45">
        <v>21</v>
      </c>
      <c r="B40" s="50" t="s">
        <v>68</v>
      </c>
      <c r="C40" s="50" t="s">
        <v>61</v>
      </c>
      <c r="D40" s="50" t="s">
        <v>69</v>
      </c>
      <c r="E40" s="50" t="s">
        <v>51</v>
      </c>
      <c r="F40" s="68">
        <v>19000</v>
      </c>
      <c r="G40" s="48">
        <v>0</v>
      </c>
      <c r="H40" s="46"/>
      <c r="I40" s="48">
        <f t="shared" si="0"/>
        <v>545.3</v>
      </c>
      <c r="J40" s="46"/>
      <c r="K40" s="53"/>
      <c r="L40" s="48">
        <f t="shared" si="3"/>
        <v>577.6</v>
      </c>
      <c r="M40" s="46"/>
      <c r="N40" s="46"/>
      <c r="O40" s="48">
        <v>1488.39</v>
      </c>
      <c r="P40" s="129">
        <v>2611.29</v>
      </c>
      <c r="Q40" s="130"/>
      <c r="R40" s="76">
        <f t="shared" si="4"/>
        <v>16388.71</v>
      </c>
      <c r="S40" s="47"/>
    </row>
    <row r="41" spans="1:19" s="3" customFormat="1" ht="39.75" customHeight="1">
      <c r="A41" s="17">
        <v>22</v>
      </c>
      <c r="B41" s="63" t="s">
        <v>70</v>
      </c>
      <c r="C41" s="63" t="s">
        <v>61</v>
      </c>
      <c r="D41" s="63" t="s">
        <v>66</v>
      </c>
      <c r="E41" s="63" t="s">
        <v>23</v>
      </c>
      <c r="F41" s="70">
        <v>14000</v>
      </c>
      <c r="G41" s="48">
        <v>0</v>
      </c>
      <c r="H41" s="24"/>
      <c r="I41" s="48">
        <f t="shared" si="0"/>
        <v>401.8</v>
      </c>
      <c r="J41" s="24"/>
      <c r="K41" s="24"/>
      <c r="L41" s="48">
        <f t="shared" si="3"/>
        <v>425.6</v>
      </c>
      <c r="M41" s="24"/>
      <c r="N41" s="24"/>
      <c r="O41" s="75">
        <v>650</v>
      </c>
      <c r="P41" s="129">
        <v>1477.4</v>
      </c>
      <c r="Q41" s="130"/>
      <c r="R41" s="76">
        <f t="shared" si="4"/>
        <v>12522.6</v>
      </c>
      <c r="S41" s="30"/>
    </row>
    <row r="42" spans="1:19" s="3" customFormat="1" ht="42" customHeight="1">
      <c r="A42" s="45">
        <v>23</v>
      </c>
      <c r="B42" s="50" t="s">
        <v>71</v>
      </c>
      <c r="C42" s="50" t="s">
        <v>61</v>
      </c>
      <c r="D42" s="50" t="s">
        <v>66</v>
      </c>
      <c r="E42" s="50" t="s">
        <v>51</v>
      </c>
      <c r="F42" s="68">
        <v>14000</v>
      </c>
      <c r="G42" s="48">
        <v>0</v>
      </c>
      <c r="H42" s="46"/>
      <c r="I42" s="48">
        <f t="shared" si="0"/>
        <v>401.8</v>
      </c>
      <c r="J42" s="46"/>
      <c r="K42" s="46"/>
      <c r="L42" s="48">
        <f t="shared" si="3"/>
        <v>425.6</v>
      </c>
      <c r="M42" s="46"/>
      <c r="N42" s="46"/>
      <c r="O42" s="48">
        <v>690</v>
      </c>
      <c r="P42" s="129">
        <v>1517.4</v>
      </c>
      <c r="Q42" s="130"/>
      <c r="R42" s="76">
        <f t="shared" si="4"/>
        <v>12482.6</v>
      </c>
      <c r="S42" s="47"/>
    </row>
    <row r="43" spans="1:19" s="3" customFormat="1" ht="51.75" customHeight="1">
      <c r="A43" s="45">
        <v>24</v>
      </c>
      <c r="B43" s="50" t="s">
        <v>72</v>
      </c>
      <c r="C43" s="50" t="s">
        <v>61</v>
      </c>
      <c r="D43" s="50" t="s">
        <v>73</v>
      </c>
      <c r="E43" s="50" t="s">
        <v>51</v>
      </c>
      <c r="F43" s="68">
        <v>20000</v>
      </c>
      <c r="G43" s="48">
        <v>0</v>
      </c>
      <c r="H43" s="46"/>
      <c r="I43" s="48">
        <f t="shared" si="0"/>
        <v>574</v>
      </c>
      <c r="J43" s="46"/>
      <c r="K43" s="53"/>
      <c r="L43" s="48">
        <f t="shared" si="3"/>
        <v>608</v>
      </c>
      <c r="M43" s="46"/>
      <c r="N43" s="46"/>
      <c r="O43" s="48">
        <v>2823.33</v>
      </c>
      <c r="P43" s="129">
        <v>4005.33</v>
      </c>
      <c r="Q43" s="130"/>
      <c r="R43" s="76">
        <f t="shared" si="4"/>
        <v>15994.67</v>
      </c>
      <c r="S43" s="47"/>
    </row>
    <row r="44" spans="1:19" s="3" customFormat="1" ht="36.75" customHeight="1">
      <c r="A44" s="45">
        <v>25</v>
      </c>
      <c r="B44" s="50" t="s">
        <v>74</v>
      </c>
      <c r="C44" s="50" t="s">
        <v>61</v>
      </c>
      <c r="D44" s="50" t="s">
        <v>75</v>
      </c>
      <c r="E44" s="50" t="s">
        <v>51</v>
      </c>
      <c r="F44" s="68">
        <v>15500</v>
      </c>
      <c r="G44" s="48">
        <v>0</v>
      </c>
      <c r="H44" s="46"/>
      <c r="I44" s="48">
        <f t="shared" si="0"/>
        <v>444.85</v>
      </c>
      <c r="J44" s="46"/>
      <c r="K44" s="53"/>
      <c r="L44" s="48">
        <f t="shared" si="3"/>
        <v>471.2</v>
      </c>
      <c r="M44" s="46"/>
      <c r="N44" s="46"/>
      <c r="O44" s="48">
        <v>2650.56</v>
      </c>
      <c r="P44" s="129">
        <v>3566.61</v>
      </c>
      <c r="Q44" s="130"/>
      <c r="R44" s="76">
        <f t="shared" si="4"/>
        <v>11933.39</v>
      </c>
      <c r="S44" s="47"/>
    </row>
    <row r="45" spans="1:19" s="3" customFormat="1" ht="50.25" customHeight="1">
      <c r="A45" s="45">
        <v>26</v>
      </c>
      <c r="B45" s="50" t="s">
        <v>76</v>
      </c>
      <c r="C45" s="50" t="s">
        <v>61</v>
      </c>
      <c r="D45" s="50" t="s">
        <v>66</v>
      </c>
      <c r="E45" s="50" t="s">
        <v>51</v>
      </c>
      <c r="F45" s="68">
        <v>14000</v>
      </c>
      <c r="G45" s="48">
        <v>0</v>
      </c>
      <c r="H45" s="46"/>
      <c r="I45" s="48">
        <f t="shared" si="0"/>
        <v>401.8</v>
      </c>
      <c r="J45" s="46"/>
      <c r="K45" s="53"/>
      <c r="L45" s="48">
        <f t="shared" si="3"/>
        <v>425.6</v>
      </c>
      <c r="M45" s="46"/>
      <c r="N45" s="46"/>
      <c r="O45" s="48">
        <v>245</v>
      </c>
      <c r="P45" s="129">
        <v>1072.4</v>
      </c>
      <c r="Q45" s="130"/>
      <c r="R45" s="76">
        <f t="shared" si="4"/>
        <v>12927.6</v>
      </c>
      <c r="S45" s="47"/>
    </row>
    <row r="46" spans="1:19" s="3" customFormat="1" ht="39" customHeight="1">
      <c r="A46" s="45">
        <v>27</v>
      </c>
      <c r="B46" s="50" t="s">
        <v>77</v>
      </c>
      <c r="C46" s="50" t="s">
        <v>61</v>
      </c>
      <c r="D46" s="50" t="s">
        <v>75</v>
      </c>
      <c r="E46" s="50" t="s">
        <v>51</v>
      </c>
      <c r="F46" s="68">
        <v>15000</v>
      </c>
      <c r="G46" s="48">
        <v>0</v>
      </c>
      <c r="H46" s="46"/>
      <c r="I46" s="48">
        <f t="shared" si="0"/>
        <v>430.5</v>
      </c>
      <c r="J46" s="46"/>
      <c r="K46" s="53"/>
      <c r="L46" s="48">
        <f t="shared" si="3"/>
        <v>456</v>
      </c>
      <c r="M46" s="46"/>
      <c r="N46" s="46"/>
      <c r="O46" s="48">
        <v>25</v>
      </c>
      <c r="P46" s="129">
        <v>1011.5</v>
      </c>
      <c r="Q46" s="130"/>
      <c r="R46" s="76">
        <f t="shared" si="4"/>
        <v>13988.5</v>
      </c>
      <c r="S46" s="47"/>
    </row>
    <row r="47" spans="1:19" s="3" customFormat="1" ht="43.5" customHeight="1">
      <c r="A47" s="45">
        <v>28</v>
      </c>
      <c r="B47" s="50" t="s">
        <v>78</v>
      </c>
      <c r="C47" s="50" t="s">
        <v>61</v>
      </c>
      <c r="D47" s="50" t="s">
        <v>66</v>
      </c>
      <c r="E47" s="50" t="s">
        <v>23</v>
      </c>
      <c r="F47" s="68">
        <v>14000</v>
      </c>
      <c r="G47" s="48">
        <v>0</v>
      </c>
      <c r="H47" s="46"/>
      <c r="I47" s="48">
        <f t="shared" si="0"/>
        <v>401.8</v>
      </c>
      <c r="J47" s="46"/>
      <c r="K47" s="53"/>
      <c r="L47" s="48">
        <f t="shared" si="3"/>
        <v>425.6</v>
      </c>
      <c r="M47" s="46"/>
      <c r="N47" s="46"/>
      <c r="O47" s="48">
        <v>1346.43</v>
      </c>
      <c r="P47" s="129">
        <v>2173.83</v>
      </c>
      <c r="Q47" s="130"/>
      <c r="R47" s="76">
        <f t="shared" si="4"/>
        <v>11826.17</v>
      </c>
      <c r="S47" s="47"/>
    </row>
    <row r="48" spans="1:19" s="3" customFormat="1" ht="52.5" customHeight="1">
      <c r="A48" s="45">
        <v>29</v>
      </c>
      <c r="B48" s="50" t="s">
        <v>79</v>
      </c>
      <c r="C48" s="50" t="s">
        <v>61</v>
      </c>
      <c r="D48" s="50" t="s">
        <v>80</v>
      </c>
      <c r="E48" s="50" t="s">
        <v>51</v>
      </c>
      <c r="F48" s="68">
        <v>15500</v>
      </c>
      <c r="G48" s="48">
        <v>0</v>
      </c>
      <c r="H48" s="46"/>
      <c r="I48" s="48">
        <f t="shared" si="0"/>
        <v>444.85</v>
      </c>
      <c r="J48" s="46"/>
      <c r="K48" s="53"/>
      <c r="L48" s="48">
        <f t="shared" si="3"/>
        <v>471.2</v>
      </c>
      <c r="M48" s="46"/>
      <c r="N48" s="46"/>
      <c r="O48" s="48">
        <v>4332.33</v>
      </c>
      <c r="P48" s="129">
        <v>5248.38</v>
      </c>
      <c r="Q48" s="130"/>
      <c r="R48" s="76">
        <f t="shared" si="4"/>
        <v>10251.619999999999</v>
      </c>
      <c r="S48" s="47"/>
    </row>
    <row r="49" spans="1:19" s="3" customFormat="1" ht="42" customHeight="1">
      <c r="A49" s="45">
        <v>30</v>
      </c>
      <c r="B49" s="50" t="s">
        <v>81</v>
      </c>
      <c r="C49" s="50" t="s">
        <v>61</v>
      </c>
      <c r="D49" s="50" t="s">
        <v>66</v>
      </c>
      <c r="E49" s="50" t="s">
        <v>51</v>
      </c>
      <c r="F49" s="68">
        <v>14000</v>
      </c>
      <c r="G49" s="120">
        <v>0</v>
      </c>
      <c r="H49" s="46"/>
      <c r="I49" s="120">
        <f>(F49*2.87%)</f>
        <v>401.8</v>
      </c>
      <c r="J49" s="46"/>
      <c r="K49" s="53"/>
      <c r="L49" s="120">
        <f>(F49*3.04%)</f>
        <v>425.6</v>
      </c>
      <c r="M49" s="46"/>
      <c r="N49" s="46"/>
      <c r="O49" s="120">
        <v>1584</v>
      </c>
      <c r="P49" s="129">
        <v>2411.4</v>
      </c>
      <c r="Q49" s="130"/>
      <c r="R49" s="76">
        <f>(F49-P49)</f>
        <v>11588.6</v>
      </c>
      <c r="S49" s="47"/>
    </row>
    <row r="50" spans="1:19" s="3" customFormat="1" ht="41.25" customHeight="1">
      <c r="A50" s="45">
        <v>31</v>
      </c>
      <c r="B50" s="50" t="s">
        <v>82</v>
      </c>
      <c r="C50" s="50" t="s">
        <v>61</v>
      </c>
      <c r="D50" s="50" t="s">
        <v>64</v>
      </c>
      <c r="E50" s="50" t="s">
        <v>51</v>
      </c>
      <c r="F50" s="68">
        <v>16500</v>
      </c>
      <c r="G50" s="120">
        <v>0</v>
      </c>
      <c r="H50" s="46"/>
      <c r="I50" s="120">
        <f>(F50*2.87%)</f>
        <v>473.55</v>
      </c>
      <c r="J50" s="46"/>
      <c r="K50" s="53"/>
      <c r="L50" s="120">
        <f>(F50*3.04%)</f>
        <v>501.6</v>
      </c>
      <c r="M50" s="46"/>
      <c r="N50" s="46"/>
      <c r="O50" s="120">
        <v>125</v>
      </c>
      <c r="P50" s="129">
        <v>1100.15</v>
      </c>
      <c r="Q50" s="130"/>
      <c r="R50" s="76">
        <f>(F50-P50)</f>
        <v>15399.85</v>
      </c>
      <c r="S50" s="47"/>
    </row>
    <row r="51" spans="1:19" s="3" customFormat="1" ht="46.5" customHeight="1">
      <c r="A51" s="16">
        <v>32</v>
      </c>
      <c r="B51" s="52" t="s">
        <v>127</v>
      </c>
      <c r="C51" s="52" t="s">
        <v>61</v>
      </c>
      <c r="D51" s="52" t="s">
        <v>66</v>
      </c>
      <c r="E51" s="52" t="s">
        <v>51</v>
      </c>
      <c r="F51" s="68">
        <v>14000</v>
      </c>
      <c r="G51" s="120">
        <v>0</v>
      </c>
      <c r="H51" s="30"/>
      <c r="I51" s="120">
        <f>(F51*2.87%)</f>
        <v>401.8</v>
      </c>
      <c r="J51" s="30"/>
      <c r="K51" s="30"/>
      <c r="L51" s="120">
        <f>(F51*3.04%)</f>
        <v>425.6</v>
      </c>
      <c r="M51" s="30"/>
      <c r="N51" s="30"/>
      <c r="O51" s="75">
        <v>735</v>
      </c>
      <c r="P51" s="129">
        <v>1562.4</v>
      </c>
      <c r="Q51" s="130"/>
      <c r="R51" s="76">
        <v>12437.6</v>
      </c>
      <c r="S51" s="47"/>
    </row>
    <row r="52" spans="1:19" s="3" customFormat="1" ht="49.5" customHeight="1">
      <c r="A52" s="16">
        <v>33</v>
      </c>
      <c r="B52" s="52" t="s">
        <v>136</v>
      </c>
      <c r="C52" s="52" t="s">
        <v>61</v>
      </c>
      <c r="D52" s="52" t="s">
        <v>66</v>
      </c>
      <c r="E52" s="52" t="s">
        <v>51</v>
      </c>
      <c r="F52" s="68">
        <v>14000</v>
      </c>
      <c r="G52" s="120">
        <v>0</v>
      </c>
      <c r="H52" s="120"/>
      <c r="I52" s="120">
        <f>(F52*2.87%)</f>
        <v>401.8</v>
      </c>
      <c r="J52" s="120"/>
      <c r="K52" s="120"/>
      <c r="L52" s="120">
        <f>(F52*3.04%)</f>
        <v>425.6</v>
      </c>
      <c r="M52" s="120"/>
      <c r="N52" s="120"/>
      <c r="O52" s="120">
        <v>2176.67</v>
      </c>
      <c r="P52" s="129">
        <v>3004.07</v>
      </c>
      <c r="Q52" s="130"/>
      <c r="R52" s="76">
        <f>(F52-P52)</f>
        <v>10995.93</v>
      </c>
      <c r="S52" s="30"/>
    </row>
    <row r="53" spans="1:115" s="3" customFormat="1" ht="34.5" customHeight="1">
      <c r="A53" s="104">
        <v>34</v>
      </c>
      <c r="B53" s="105" t="s">
        <v>146</v>
      </c>
      <c r="C53" s="105" t="s">
        <v>61</v>
      </c>
      <c r="D53" s="105" t="s">
        <v>66</v>
      </c>
      <c r="E53" s="105" t="s">
        <v>147</v>
      </c>
      <c r="F53" s="113">
        <v>14000</v>
      </c>
      <c r="G53" s="120">
        <v>0</v>
      </c>
      <c r="H53" s="103"/>
      <c r="I53" s="121">
        <v>401.8</v>
      </c>
      <c r="J53" s="121"/>
      <c r="K53" s="121"/>
      <c r="L53" s="121">
        <v>425.6</v>
      </c>
      <c r="M53" s="121"/>
      <c r="N53" s="121"/>
      <c r="O53" s="121">
        <v>125</v>
      </c>
      <c r="P53" s="129">
        <v>952.4</v>
      </c>
      <c r="Q53" s="130"/>
      <c r="R53" s="76">
        <v>13047.6</v>
      </c>
      <c r="S53" s="10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34.5" customHeight="1">
      <c r="A54" s="125">
        <v>35</v>
      </c>
      <c r="B54" s="105" t="s">
        <v>161</v>
      </c>
      <c r="C54" s="105" t="s">
        <v>61</v>
      </c>
      <c r="D54" s="105" t="s">
        <v>66</v>
      </c>
      <c r="E54" s="105" t="s">
        <v>23</v>
      </c>
      <c r="F54" s="113">
        <v>14000</v>
      </c>
      <c r="G54" s="120">
        <v>0</v>
      </c>
      <c r="H54" s="103"/>
      <c r="I54" s="121">
        <v>401.8</v>
      </c>
      <c r="J54" s="121"/>
      <c r="K54" s="121"/>
      <c r="L54" s="121">
        <v>425.6</v>
      </c>
      <c r="M54" s="121"/>
      <c r="N54" s="121"/>
      <c r="O54" s="121">
        <v>4033.09</v>
      </c>
      <c r="P54" s="129">
        <v>4860.49</v>
      </c>
      <c r="Q54" s="130"/>
      <c r="R54" s="76">
        <v>9139.51</v>
      </c>
      <c r="S54" s="126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36</v>
      </c>
      <c r="B55" s="52" t="s">
        <v>162</v>
      </c>
      <c r="C55" s="52" t="s">
        <v>61</v>
      </c>
      <c r="D55" s="52" t="s">
        <v>66</v>
      </c>
      <c r="E55" s="52" t="s">
        <v>51</v>
      </c>
      <c r="F55" s="68">
        <v>14000</v>
      </c>
      <c r="G55" s="107">
        <v>0</v>
      </c>
      <c r="H55" s="48"/>
      <c r="I55" s="121">
        <v>401.8</v>
      </c>
      <c r="J55" s="121"/>
      <c r="K55" s="121"/>
      <c r="L55" s="121">
        <v>425.6</v>
      </c>
      <c r="M55" s="121"/>
      <c r="N55" s="121"/>
      <c r="O55" s="121">
        <v>125</v>
      </c>
      <c r="P55" s="129">
        <v>952.4</v>
      </c>
      <c r="Q55" s="130"/>
      <c r="R55" s="76">
        <v>13047.6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9" ht="35.25" customHeight="1">
      <c r="A56" s="104">
        <v>37</v>
      </c>
      <c r="B56" s="105" t="s">
        <v>163</v>
      </c>
      <c r="C56" s="105" t="s">
        <v>61</v>
      </c>
      <c r="D56" s="105" t="s">
        <v>66</v>
      </c>
      <c r="E56" s="105" t="s">
        <v>51</v>
      </c>
      <c r="F56" s="113">
        <v>14000</v>
      </c>
      <c r="G56" s="107">
        <v>0</v>
      </c>
      <c r="H56" s="103"/>
      <c r="I56" s="121">
        <v>401.8</v>
      </c>
      <c r="J56" s="121"/>
      <c r="K56" s="121"/>
      <c r="L56" s="121">
        <v>425.6</v>
      </c>
      <c r="M56" s="121"/>
      <c r="N56" s="121"/>
      <c r="O56" s="121">
        <v>125</v>
      </c>
      <c r="P56" s="129">
        <v>952.4</v>
      </c>
      <c r="Q56" s="130"/>
      <c r="R56" s="76">
        <v>13047.6</v>
      </c>
      <c r="S56" s="103"/>
    </row>
    <row r="57" spans="1:115" s="33" customFormat="1" ht="41.25" customHeight="1">
      <c r="A57" s="144" t="s">
        <v>83</v>
      </c>
      <c r="B57" s="145"/>
      <c r="C57" s="145"/>
      <c r="D57" s="145"/>
      <c r="E57" s="146"/>
      <c r="F57" s="59"/>
      <c r="G57" s="46"/>
      <c r="H57" s="46"/>
      <c r="I57" s="48"/>
      <c r="J57" s="46"/>
      <c r="K57" s="53"/>
      <c r="L57" s="48"/>
      <c r="M57" s="46"/>
      <c r="N57" s="46"/>
      <c r="O57" s="46"/>
      <c r="P57" s="147"/>
      <c r="Q57" s="148"/>
      <c r="R57" s="76"/>
      <c r="S57" s="4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</row>
    <row r="58" spans="1:19" s="33" customFormat="1" ht="63.75" customHeight="1">
      <c r="A58" s="16">
        <v>38</v>
      </c>
      <c r="B58" s="66" t="s">
        <v>84</v>
      </c>
      <c r="C58" s="67" t="s">
        <v>85</v>
      </c>
      <c r="D58" s="67" t="s">
        <v>86</v>
      </c>
      <c r="E58" s="67" t="s">
        <v>51</v>
      </c>
      <c r="F58" s="72">
        <v>50000</v>
      </c>
      <c r="G58" s="48">
        <v>646.36</v>
      </c>
      <c r="H58" s="46"/>
      <c r="I58" s="48">
        <f t="shared" si="0"/>
        <v>1435</v>
      </c>
      <c r="J58" s="46"/>
      <c r="K58" s="53"/>
      <c r="L58" s="48">
        <f aca="true" t="shared" si="5" ref="L58:L64">(F58*3.04%)</f>
        <v>1520</v>
      </c>
      <c r="M58" s="46"/>
      <c r="N58" s="46"/>
      <c r="O58" s="48">
        <v>1635</v>
      </c>
      <c r="P58" s="129">
        <v>4590</v>
      </c>
      <c r="Q58" s="130"/>
      <c r="R58" s="76">
        <f aca="true" t="shared" si="6" ref="R58:R64">(F58-P58)</f>
        <v>45410</v>
      </c>
      <c r="S58" s="47"/>
    </row>
    <row r="59" spans="1:19" s="33" customFormat="1" ht="51" customHeight="1">
      <c r="A59" s="16">
        <v>39</v>
      </c>
      <c r="B59" s="67" t="s">
        <v>88</v>
      </c>
      <c r="C59" s="67" t="s">
        <v>85</v>
      </c>
      <c r="D59" s="67" t="s">
        <v>89</v>
      </c>
      <c r="E59" s="67" t="s">
        <v>51</v>
      </c>
      <c r="F59" s="72">
        <v>30000</v>
      </c>
      <c r="G59" s="48">
        <v>0</v>
      </c>
      <c r="H59" s="46"/>
      <c r="I59" s="48">
        <f t="shared" si="0"/>
        <v>861</v>
      </c>
      <c r="J59" s="46"/>
      <c r="K59" s="53"/>
      <c r="L59" s="48">
        <f t="shared" si="5"/>
        <v>912</v>
      </c>
      <c r="M59" s="46"/>
      <c r="N59" s="46"/>
      <c r="O59" s="48">
        <v>225</v>
      </c>
      <c r="P59" s="129">
        <v>1998</v>
      </c>
      <c r="Q59" s="130"/>
      <c r="R59" s="76">
        <f t="shared" si="6"/>
        <v>28002</v>
      </c>
      <c r="S59" s="47"/>
    </row>
    <row r="60" spans="1:19" s="33" customFormat="1" ht="54" customHeight="1">
      <c r="A60" s="45">
        <v>40</v>
      </c>
      <c r="B60" s="67" t="s">
        <v>90</v>
      </c>
      <c r="C60" s="67" t="s">
        <v>85</v>
      </c>
      <c r="D60" s="67" t="s">
        <v>91</v>
      </c>
      <c r="E60" s="67" t="s">
        <v>23</v>
      </c>
      <c r="F60" s="72">
        <v>16000</v>
      </c>
      <c r="G60" s="48">
        <v>0</v>
      </c>
      <c r="H60" s="46"/>
      <c r="I60" s="48">
        <f t="shared" si="0"/>
        <v>459.2</v>
      </c>
      <c r="J60" s="46"/>
      <c r="K60" s="53"/>
      <c r="L60" s="48">
        <f t="shared" si="5"/>
        <v>486.4</v>
      </c>
      <c r="M60" s="46"/>
      <c r="N60" s="46"/>
      <c r="O60" s="48">
        <v>1583.39</v>
      </c>
      <c r="P60" s="135">
        <v>2528.99</v>
      </c>
      <c r="Q60" s="135"/>
      <c r="R60" s="76">
        <f t="shared" si="6"/>
        <v>13471.01</v>
      </c>
      <c r="S60" s="47"/>
    </row>
    <row r="61" spans="1:19" s="33" customFormat="1" ht="44.25" customHeight="1">
      <c r="A61" s="16">
        <v>41</v>
      </c>
      <c r="B61" s="81" t="s">
        <v>92</v>
      </c>
      <c r="C61" s="81" t="s">
        <v>85</v>
      </c>
      <c r="D61" s="81" t="s">
        <v>91</v>
      </c>
      <c r="E61" s="81" t="s">
        <v>51</v>
      </c>
      <c r="F61" s="82">
        <v>16000</v>
      </c>
      <c r="G61" s="75">
        <v>0</v>
      </c>
      <c r="H61" s="24"/>
      <c r="I61" s="75">
        <f>(F61*2.87%)</f>
        <v>459.2</v>
      </c>
      <c r="J61" s="24"/>
      <c r="K61" s="65"/>
      <c r="L61" s="75">
        <f t="shared" si="5"/>
        <v>486.4</v>
      </c>
      <c r="M61" s="24"/>
      <c r="N61" s="24"/>
      <c r="O61" s="75">
        <v>25</v>
      </c>
      <c r="P61" s="147">
        <v>1070.6</v>
      </c>
      <c r="Q61" s="148"/>
      <c r="R61" s="78">
        <f t="shared" si="6"/>
        <v>14929.4</v>
      </c>
      <c r="S61" s="30"/>
    </row>
    <row r="62" spans="1:19" s="33" customFormat="1" ht="44.25" customHeight="1">
      <c r="A62" s="16">
        <v>42</v>
      </c>
      <c r="B62" s="81" t="s">
        <v>131</v>
      </c>
      <c r="C62" s="81" t="s">
        <v>85</v>
      </c>
      <c r="D62" s="81" t="s">
        <v>130</v>
      </c>
      <c r="E62" s="81" t="s">
        <v>51</v>
      </c>
      <c r="F62" s="82">
        <v>15000</v>
      </c>
      <c r="G62" s="75">
        <v>0</v>
      </c>
      <c r="H62" s="24"/>
      <c r="I62" s="75">
        <f>(F62*2.87%)</f>
        <v>430.5</v>
      </c>
      <c r="J62" s="24"/>
      <c r="K62" s="65"/>
      <c r="L62" s="75">
        <f t="shared" si="5"/>
        <v>456</v>
      </c>
      <c r="M62" s="24"/>
      <c r="N62" s="24"/>
      <c r="O62" s="75">
        <v>25</v>
      </c>
      <c r="P62" s="147">
        <v>1471.5</v>
      </c>
      <c r="Q62" s="148"/>
      <c r="R62" s="78">
        <f t="shared" si="6"/>
        <v>13528.5</v>
      </c>
      <c r="S62" s="30"/>
    </row>
    <row r="63" spans="1:116" s="83" customFormat="1" ht="44.25" customHeight="1">
      <c r="A63" s="16">
        <v>43</v>
      </c>
      <c r="B63" s="84" t="s">
        <v>137</v>
      </c>
      <c r="C63" s="84" t="s">
        <v>85</v>
      </c>
      <c r="D63" s="84" t="s">
        <v>91</v>
      </c>
      <c r="E63" s="84" t="s">
        <v>51</v>
      </c>
      <c r="F63" s="82">
        <v>14500</v>
      </c>
      <c r="G63" s="85">
        <v>0</v>
      </c>
      <c r="H63" s="85"/>
      <c r="I63" s="85">
        <f>(F63*2.87%)</f>
        <v>416.15</v>
      </c>
      <c r="J63" s="85"/>
      <c r="K63" s="85"/>
      <c r="L63" s="85">
        <f t="shared" si="5"/>
        <v>440.8</v>
      </c>
      <c r="M63" s="85"/>
      <c r="N63" s="85"/>
      <c r="O63" s="85">
        <v>25</v>
      </c>
      <c r="P63" s="174">
        <v>981.95</v>
      </c>
      <c r="Q63" s="175"/>
      <c r="R63" s="86">
        <f t="shared" si="6"/>
        <v>13518.05</v>
      </c>
      <c r="S63" s="75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</row>
    <row r="64" spans="1:19" s="33" customFormat="1" ht="44.25" customHeight="1">
      <c r="A64" s="16">
        <v>44</v>
      </c>
      <c r="B64" s="81" t="s">
        <v>140</v>
      </c>
      <c r="C64" s="81" t="s">
        <v>85</v>
      </c>
      <c r="D64" s="81" t="s">
        <v>91</v>
      </c>
      <c r="E64" s="81" t="s">
        <v>51</v>
      </c>
      <c r="F64" s="82">
        <v>16000</v>
      </c>
      <c r="G64" s="75"/>
      <c r="H64" s="24"/>
      <c r="I64" s="75">
        <f>(F64*2.87%)</f>
        <v>459.2</v>
      </c>
      <c r="J64" s="24"/>
      <c r="K64" s="65"/>
      <c r="L64" s="75">
        <f t="shared" si="5"/>
        <v>486.4</v>
      </c>
      <c r="M64" s="24"/>
      <c r="N64" s="24"/>
      <c r="O64" s="85">
        <v>25</v>
      </c>
      <c r="P64" s="174">
        <v>1070.6</v>
      </c>
      <c r="Q64" s="175"/>
      <c r="R64" s="86">
        <f t="shared" si="6"/>
        <v>14929.4</v>
      </c>
      <c r="S64" s="30"/>
    </row>
    <row r="65" spans="1:19" s="33" customFormat="1" ht="44.25" customHeight="1">
      <c r="A65" s="144" t="s">
        <v>93</v>
      </c>
      <c r="B65" s="145"/>
      <c r="C65" s="145"/>
      <c r="D65" s="145"/>
      <c r="E65" s="146"/>
      <c r="F65" s="59"/>
      <c r="G65" s="46"/>
      <c r="H65" s="46"/>
      <c r="I65" s="48"/>
      <c r="J65" s="46"/>
      <c r="K65" s="53"/>
      <c r="L65" s="48"/>
      <c r="M65" s="46"/>
      <c r="N65" s="46"/>
      <c r="O65" s="46"/>
      <c r="P65" s="174"/>
      <c r="Q65" s="175"/>
      <c r="R65" s="76"/>
      <c r="S65" s="47"/>
    </row>
    <row r="66" spans="1:19" s="33" customFormat="1" ht="45" customHeight="1">
      <c r="A66" s="16">
        <v>45</v>
      </c>
      <c r="B66" s="67" t="s">
        <v>94</v>
      </c>
      <c r="C66" s="67" t="s">
        <v>95</v>
      </c>
      <c r="D66" s="67" t="s">
        <v>96</v>
      </c>
      <c r="E66" s="67" t="s">
        <v>51</v>
      </c>
      <c r="F66" s="72">
        <v>50000</v>
      </c>
      <c r="G66" s="87">
        <v>646.36</v>
      </c>
      <c r="H66" s="87"/>
      <c r="I66" s="87">
        <f>(F66*2.87%)</f>
        <v>1435</v>
      </c>
      <c r="J66" s="87"/>
      <c r="K66" s="88"/>
      <c r="L66" s="87">
        <f>(F66*3.04%)</f>
        <v>1520</v>
      </c>
      <c r="M66" s="87"/>
      <c r="N66" s="87"/>
      <c r="O66" s="87">
        <v>1475</v>
      </c>
      <c r="P66" s="174">
        <v>6587.71</v>
      </c>
      <c r="Q66" s="175"/>
      <c r="R66" s="89">
        <f>(F66-P66)</f>
        <v>43412.29</v>
      </c>
      <c r="S66" s="47"/>
    </row>
    <row r="67" spans="1:19" s="33" customFormat="1" ht="45" customHeight="1">
      <c r="A67" s="16">
        <v>46</v>
      </c>
      <c r="B67" s="67" t="s">
        <v>132</v>
      </c>
      <c r="C67" s="67" t="s">
        <v>95</v>
      </c>
      <c r="D67" s="67" t="s">
        <v>133</v>
      </c>
      <c r="E67" s="67" t="s">
        <v>51</v>
      </c>
      <c r="F67" s="72">
        <v>36000</v>
      </c>
      <c r="G67" s="87">
        <v>0</v>
      </c>
      <c r="H67" s="87"/>
      <c r="I67" s="87">
        <f>(F67*2.87%)</f>
        <v>1033.2</v>
      </c>
      <c r="J67" s="87"/>
      <c r="K67" s="88"/>
      <c r="L67" s="87">
        <f>(F67*3.04%)</f>
        <v>1094.4</v>
      </c>
      <c r="M67" s="87"/>
      <c r="N67" s="87"/>
      <c r="O67" s="87">
        <v>25</v>
      </c>
      <c r="P67" s="174">
        <v>3195.99</v>
      </c>
      <c r="Q67" s="175"/>
      <c r="R67" s="89">
        <f>(F67-P67)</f>
        <v>32804.01</v>
      </c>
      <c r="S67" s="47"/>
    </row>
    <row r="68" spans="1:19" s="33" customFormat="1" ht="45" customHeight="1">
      <c r="A68" s="16">
        <v>47</v>
      </c>
      <c r="B68" s="67" t="s">
        <v>148</v>
      </c>
      <c r="C68" s="67" t="s">
        <v>95</v>
      </c>
      <c r="D68" s="67" t="s">
        <v>149</v>
      </c>
      <c r="E68" s="67" t="s">
        <v>51</v>
      </c>
      <c r="F68" s="72">
        <v>40000</v>
      </c>
      <c r="G68" s="87">
        <v>0</v>
      </c>
      <c r="H68" s="87"/>
      <c r="I68" s="87">
        <f>(F68*2.87%)</f>
        <v>1148</v>
      </c>
      <c r="J68" s="87"/>
      <c r="K68" s="88"/>
      <c r="L68" s="87">
        <f>(F68*3.04%)</f>
        <v>1216</v>
      </c>
      <c r="M68" s="87"/>
      <c r="N68" s="87"/>
      <c r="O68" s="87">
        <v>25</v>
      </c>
      <c r="P68" s="127">
        <v>3135.36</v>
      </c>
      <c r="Q68" s="128"/>
      <c r="R68" s="89">
        <v>36864.64</v>
      </c>
      <c r="S68" s="47"/>
    </row>
    <row r="69" spans="1:19" s="33" customFormat="1" ht="45" customHeight="1">
      <c r="A69" s="16">
        <v>48</v>
      </c>
      <c r="B69" s="67" t="s">
        <v>150</v>
      </c>
      <c r="C69" s="67" t="s">
        <v>95</v>
      </c>
      <c r="D69" s="67" t="s">
        <v>134</v>
      </c>
      <c r="E69" s="67" t="s">
        <v>23</v>
      </c>
      <c r="F69" s="72">
        <v>23000</v>
      </c>
      <c r="G69" s="87">
        <v>0</v>
      </c>
      <c r="H69" s="87"/>
      <c r="I69" s="87">
        <f>(F69*2.87%)</f>
        <v>660.1</v>
      </c>
      <c r="J69" s="87"/>
      <c r="K69" s="88"/>
      <c r="L69" s="87">
        <f>(F69*3.04%)</f>
        <v>699.2</v>
      </c>
      <c r="M69" s="87"/>
      <c r="N69" s="87"/>
      <c r="O69" s="87">
        <v>25</v>
      </c>
      <c r="P69" s="127">
        <v>1484.3</v>
      </c>
      <c r="Q69" s="128"/>
      <c r="R69" s="89">
        <v>21515.7</v>
      </c>
      <c r="S69" s="47"/>
    </row>
    <row r="70" spans="1:19" s="33" customFormat="1" ht="43.5" customHeight="1">
      <c r="A70" s="90">
        <v>49</v>
      </c>
      <c r="B70" s="84" t="s">
        <v>164</v>
      </c>
      <c r="C70" s="84" t="s">
        <v>95</v>
      </c>
      <c r="D70" s="84" t="s">
        <v>165</v>
      </c>
      <c r="E70" s="84" t="s">
        <v>51</v>
      </c>
      <c r="F70" s="92">
        <v>25000</v>
      </c>
      <c r="G70" s="87">
        <v>0</v>
      </c>
      <c r="H70" s="87"/>
      <c r="I70" s="87">
        <f>(F70*2.87%)</f>
        <v>717.5</v>
      </c>
      <c r="J70" s="87"/>
      <c r="K70" s="87"/>
      <c r="L70" s="87">
        <f>(F70*3.04%)</f>
        <v>760</v>
      </c>
      <c r="M70" s="87"/>
      <c r="N70" s="87"/>
      <c r="O70" s="87">
        <v>125</v>
      </c>
      <c r="P70" s="174">
        <v>1602.5</v>
      </c>
      <c r="Q70" s="175"/>
      <c r="R70" s="89">
        <f>(F70-P70)</f>
        <v>23397.5</v>
      </c>
      <c r="S70" s="87"/>
    </row>
    <row r="71" spans="1:116" s="33" customFormat="1" ht="56.25" customHeight="1">
      <c r="A71" s="144" t="s">
        <v>97</v>
      </c>
      <c r="B71" s="145"/>
      <c r="C71" s="145"/>
      <c r="D71" s="145"/>
      <c r="E71" s="146"/>
      <c r="F71" s="59"/>
      <c r="G71" s="46"/>
      <c r="H71" s="46"/>
      <c r="I71" s="48"/>
      <c r="J71" s="46"/>
      <c r="K71" s="53"/>
      <c r="L71" s="48"/>
      <c r="M71" s="46"/>
      <c r="N71" s="46"/>
      <c r="O71" s="46"/>
      <c r="P71" s="129"/>
      <c r="Q71" s="130"/>
      <c r="R71" s="76"/>
      <c r="S71" s="4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</row>
    <row r="72" spans="1:116" s="33" customFormat="1" ht="63" customHeight="1">
      <c r="A72" s="16">
        <v>50</v>
      </c>
      <c r="B72" s="67" t="s">
        <v>98</v>
      </c>
      <c r="C72" s="67" t="s">
        <v>99</v>
      </c>
      <c r="D72" s="67" t="s">
        <v>100</v>
      </c>
      <c r="E72" s="67" t="s">
        <v>23</v>
      </c>
      <c r="F72" s="72">
        <v>50000</v>
      </c>
      <c r="G72" s="48">
        <v>646.36</v>
      </c>
      <c r="H72" s="46"/>
      <c r="I72" s="48">
        <f aca="true" t="shared" si="7" ref="I72:I79">(F72*2.87%)</f>
        <v>1435</v>
      </c>
      <c r="J72" s="46"/>
      <c r="K72" s="53"/>
      <c r="L72" s="48">
        <f aca="true" t="shared" si="8" ref="L72:L79">(F72*3.04%)</f>
        <v>1520</v>
      </c>
      <c r="M72" s="46"/>
      <c r="N72" s="46"/>
      <c r="O72" s="48">
        <v>225</v>
      </c>
      <c r="P72" s="129">
        <v>3180</v>
      </c>
      <c r="Q72" s="130"/>
      <c r="R72" s="76">
        <f aca="true" t="shared" si="9" ref="R72:R80">(F72-P72)</f>
        <v>46820</v>
      </c>
      <c r="S72" s="4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9" ht="50.25" customHeight="1">
      <c r="A73" s="16">
        <v>51</v>
      </c>
      <c r="B73" s="67" t="s">
        <v>101</v>
      </c>
      <c r="C73" s="67" t="s">
        <v>99</v>
      </c>
      <c r="D73" s="67" t="s">
        <v>102</v>
      </c>
      <c r="E73" s="67" t="s">
        <v>51</v>
      </c>
      <c r="F73" s="72">
        <v>29000</v>
      </c>
      <c r="G73" s="48">
        <v>0</v>
      </c>
      <c r="H73" s="46"/>
      <c r="I73" s="48">
        <f t="shared" si="7"/>
        <v>832.3</v>
      </c>
      <c r="J73" s="46"/>
      <c r="K73" s="53"/>
      <c r="L73" s="48">
        <f t="shared" si="8"/>
        <v>881.6</v>
      </c>
      <c r="M73" s="46"/>
      <c r="N73" s="46"/>
      <c r="O73" s="48">
        <v>1488.39</v>
      </c>
      <c r="P73" s="129">
        <f>(G73+N76+I73+L73+O73)</f>
        <v>3202.29</v>
      </c>
      <c r="Q73" s="130"/>
      <c r="R73" s="76">
        <f t="shared" si="9"/>
        <v>25797.71</v>
      </c>
      <c r="S73" s="47"/>
    </row>
    <row r="74" spans="1:19" ht="50.25" customHeight="1">
      <c r="A74" s="114">
        <v>52</v>
      </c>
      <c r="B74" s="115" t="s">
        <v>111</v>
      </c>
      <c r="C74" s="115" t="s">
        <v>99</v>
      </c>
      <c r="D74" s="115" t="s">
        <v>151</v>
      </c>
      <c r="E74" s="115" t="s">
        <v>51</v>
      </c>
      <c r="F74" s="116">
        <v>23000</v>
      </c>
      <c r="G74" s="107">
        <v>0</v>
      </c>
      <c r="H74" s="46"/>
      <c r="I74" s="107">
        <f t="shared" si="7"/>
        <v>660.1</v>
      </c>
      <c r="J74" s="46"/>
      <c r="K74" s="53"/>
      <c r="L74" s="107">
        <f t="shared" si="8"/>
        <v>699.2</v>
      </c>
      <c r="M74" s="46"/>
      <c r="N74" s="46"/>
      <c r="O74" s="107">
        <v>1678.39</v>
      </c>
      <c r="P74" s="129">
        <v>3037.69</v>
      </c>
      <c r="Q74" s="130"/>
      <c r="R74" s="76">
        <f t="shared" si="9"/>
        <v>19962.31</v>
      </c>
      <c r="S74" s="47"/>
    </row>
    <row r="75" spans="1:19" ht="66" customHeight="1">
      <c r="A75" s="144" t="s">
        <v>152</v>
      </c>
      <c r="B75" s="145"/>
      <c r="C75" s="145"/>
      <c r="D75" s="145"/>
      <c r="E75" s="146"/>
      <c r="F75" s="59"/>
      <c r="G75" s="107"/>
      <c r="H75" s="46"/>
      <c r="I75" s="107"/>
      <c r="J75" s="46"/>
      <c r="K75" s="53"/>
      <c r="L75" s="107"/>
      <c r="M75" s="46"/>
      <c r="N75" s="46"/>
      <c r="O75" s="107"/>
      <c r="P75" s="129"/>
      <c r="Q75" s="130"/>
      <c r="R75" s="76"/>
      <c r="S75" s="47"/>
    </row>
    <row r="76" spans="1:19" ht="81.75" customHeight="1">
      <c r="A76" s="16">
        <v>53</v>
      </c>
      <c r="B76" s="81" t="s">
        <v>103</v>
      </c>
      <c r="C76" s="81" t="s">
        <v>99</v>
      </c>
      <c r="D76" s="81" t="s">
        <v>104</v>
      </c>
      <c r="E76" s="81" t="s">
        <v>51</v>
      </c>
      <c r="F76" s="82">
        <v>18000</v>
      </c>
      <c r="G76" s="107">
        <v>0</v>
      </c>
      <c r="H76" s="46"/>
      <c r="I76" s="107">
        <f t="shared" si="7"/>
        <v>516.6</v>
      </c>
      <c r="J76" s="46"/>
      <c r="K76" s="53"/>
      <c r="L76" s="107">
        <f t="shared" si="8"/>
        <v>547.2</v>
      </c>
      <c r="M76" s="46"/>
      <c r="N76" s="46"/>
      <c r="O76" s="107">
        <v>1698.39</v>
      </c>
      <c r="P76" s="129">
        <v>2762.19</v>
      </c>
      <c r="Q76" s="130"/>
      <c r="R76" s="76">
        <f t="shared" si="9"/>
        <v>15237.81</v>
      </c>
      <c r="S76" s="47"/>
    </row>
    <row r="77" spans="1:19" ht="80.25" customHeight="1">
      <c r="A77" s="16">
        <v>54</v>
      </c>
      <c r="B77" s="67" t="s">
        <v>105</v>
      </c>
      <c r="C77" s="67" t="s">
        <v>99</v>
      </c>
      <c r="D77" s="67" t="s">
        <v>106</v>
      </c>
      <c r="E77" s="67" t="s">
        <v>51</v>
      </c>
      <c r="F77" s="72">
        <v>21000</v>
      </c>
      <c r="G77" s="107">
        <v>0</v>
      </c>
      <c r="H77" s="46"/>
      <c r="I77" s="107">
        <f t="shared" si="7"/>
        <v>602.7</v>
      </c>
      <c r="J77" s="46"/>
      <c r="K77" s="53"/>
      <c r="L77" s="107">
        <f t="shared" si="8"/>
        <v>638.4</v>
      </c>
      <c r="M77" s="46"/>
      <c r="N77" s="46"/>
      <c r="O77" s="107">
        <v>845</v>
      </c>
      <c r="P77" s="129">
        <v>2086.1</v>
      </c>
      <c r="Q77" s="130"/>
      <c r="R77" s="76">
        <f t="shared" si="9"/>
        <v>18913.9</v>
      </c>
      <c r="S77" s="47"/>
    </row>
    <row r="78" spans="1:19" ht="63" customHeight="1">
      <c r="A78" s="16">
        <v>55</v>
      </c>
      <c r="B78" s="67" t="s">
        <v>107</v>
      </c>
      <c r="C78" s="67" t="s">
        <v>99</v>
      </c>
      <c r="D78" s="67" t="s">
        <v>104</v>
      </c>
      <c r="E78" s="67" t="s">
        <v>51</v>
      </c>
      <c r="F78" s="72">
        <v>18000</v>
      </c>
      <c r="G78" s="107">
        <v>0</v>
      </c>
      <c r="H78" s="46"/>
      <c r="I78" s="107">
        <f t="shared" si="7"/>
        <v>516.6</v>
      </c>
      <c r="J78" s="46"/>
      <c r="K78" s="53"/>
      <c r="L78" s="107">
        <f t="shared" si="8"/>
        <v>547.2</v>
      </c>
      <c r="M78" s="46"/>
      <c r="N78" s="46"/>
      <c r="O78" s="107">
        <v>1835</v>
      </c>
      <c r="P78" s="129">
        <v>2898.8</v>
      </c>
      <c r="Q78" s="130"/>
      <c r="R78" s="76">
        <f t="shared" si="9"/>
        <v>15101.2</v>
      </c>
      <c r="S78" s="47"/>
    </row>
    <row r="79" spans="1:19" ht="75" customHeight="1">
      <c r="A79" s="16">
        <v>56</v>
      </c>
      <c r="B79" s="67" t="s">
        <v>108</v>
      </c>
      <c r="C79" s="67" t="s">
        <v>99</v>
      </c>
      <c r="D79" s="67" t="s">
        <v>104</v>
      </c>
      <c r="E79" s="67" t="s">
        <v>109</v>
      </c>
      <c r="F79" s="72">
        <v>18000</v>
      </c>
      <c r="G79" s="107">
        <v>0</v>
      </c>
      <c r="H79" s="46"/>
      <c r="I79" s="107">
        <f t="shared" si="7"/>
        <v>516.6</v>
      </c>
      <c r="J79" s="46"/>
      <c r="K79" s="53"/>
      <c r="L79" s="107">
        <f t="shared" si="8"/>
        <v>547.2</v>
      </c>
      <c r="M79" s="46"/>
      <c r="N79" s="46"/>
      <c r="O79" s="107">
        <v>1148.39</v>
      </c>
      <c r="P79" s="129">
        <v>2212.19</v>
      </c>
      <c r="Q79" s="130"/>
      <c r="R79" s="76">
        <f t="shared" si="9"/>
        <v>15787.81</v>
      </c>
      <c r="S79" s="47"/>
    </row>
    <row r="80" spans="1:19" ht="56.25" customHeight="1">
      <c r="A80" s="16">
        <v>57</v>
      </c>
      <c r="B80" s="67" t="s">
        <v>110</v>
      </c>
      <c r="C80" s="67" t="s">
        <v>99</v>
      </c>
      <c r="D80" s="67" t="s">
        <v>104</v>
      </c>
      <c r="E80" s="67" t="s">
        <v>51</v>
      </c>
      <c r="F80" s="72">
        <v>18000</v>
      </c>
      <c r="G80" s="107">
        <v>0</v>
      </c>
      <c r="H80" s="46"/>
      <c r="I80" s="107">
        <v>516.6</v>
      </c>
      <c r="J80" s="46"/>
      <c r="K80" s="53"/>
      <c r="L80" s="107">
        <v>547.2</v>
      </c>
      <c r="M80" s="46"/>
      <c r="N80" s="46"/>
      <c r="O80" s="107">
        <v>735</v>
      </c>
      <c r="P80" s="129">
        <v>1798.8</v>
      </c>
      <c r="Q80" s="130"/>
      <c r="R80" s="76">
        <f t="shared" si="9"/>
        <v>16201.2</v>
      </c>
      <c r="S80" s="30"/>
    </row>
    <row r="81" spans="1:19" ht="56.25" customHeight="1">
      <c r="A81" s="144" t="s">
        <v>112</v>
      </c>
      <c r="B81" s="145"/>
      <c r="C81" s="145"/>
      <c r="D81" s="145"/>
      <c r="E81" s="146"/>
      <c r="F81" s="59"/>
      <c r="G81" s="48"/>
      <c r="H81" s="46"/>
      <c r="I81" s="48"/>
      <c r="J81" s="46"/>
      <c r="K81" s="53"/>
      <c r="L81" s="48"/>
      <c r="M81" s="46"/>
      <c r="N81" s="46"/>
      <c r="O81" s="48"/>
      <c r="P81" s="129"/>
      <c r="Q81" s="130"/>
      <c r="R81" s="76"/>
      <c r="S81" s="47"/>
    </row>
    <row r="82" spans="1:19" ht="56.25" customHeight="1">
      <c r="A82" s="45">
        <v>58</v>
      </c>
      <c r="B82" s="67" t="s">
        <v>113</v>
      </c>
      <c r="C82" s="67" t="s">
        <v>114</v>
      </c>
      <c r="D82" s="67" t="s">
        <v>115</v>
      </c>
      <c r="E82" s="67" t="s">
        <v>23</v>
      </c>
      <c r="F82" s="72">
        <v>14500</v>
      </c>
      <c r="G82" s="75">
        <v>0</v>
      </c>
      <c r="H82" s="24"/>
      <c r="I82" s="48">
        <f>(F83*2.87%)</f>
        <v>416.15</v>
      </c>
      <c r="J82" s="24"/>
      <c r="K82" s="24"/>
      <c r="L82" s="48">
        <f>(F83*3.04%)</f>
        <v>440.8</v>
      </c>
      <c r="M82" s="24"/>
      <c r="N82" s="24"/>
      <c r="O82" s="75">
        <v>525</v>
      </c>
      <c r="P82" s="129">
        <f>(G82+N84+I82+L82+O82)</f>
        <v>1381.95</v>
      </c>
      <c r="Q82" s="130"/>
      <c r="R82" s="76">
        <f>(F83-P82)</f>
        <v>13118.05</v>
      </c>
      <c r="S82" s="30"/>
    </row>
    <row r="83" spans="1:19" ht="56.25" customHeight="1">
      <c r="A83" s="16">
        <v>59</v>
      </c>
      <c r="B83" s="66" t="s">
        <v>116</v>
      </c>
      <c r="C83" s="66" t="s">
        <v>114</v>
      </c>
      <c r="D83" s="66" t="s">
        <v>115</v>
      </c>
      <c r="E83" s="66" t="s">
        <v>51</v>
      </c>
      <c r="F83" s="73">
        <v>14500</v>
      </c>
      <c r="G83" s="75">
        <v>0</v>
      </c>
      <c r="H83" s="54"/>
      <c r="I83" s="107">
        <v>416.15</v>
      </c>
      <c r="J83" s="54"/>
      <c r="K83" s="55"/>
      <c r="L83" s="48">
        <v>440.8</v>
      </c>
      <c r="M83" s="54"/>
      <c r="N83" s="54"/>
      <c r="O83" s="107">
        <v>535</v>
      </c>
      <c r="P83" s="129">
        <v>1391.95</v>
      </c>
      <c r="Q83" s="130"/>
      <c r="R83" s="76">
        <v>13108.05</v>
      </c>
      <c r="S83" s="56"/>
    </row>
    <row r="84" spans="1:19" ht="56.25" customHeight="1">
      <c r="A84" s="144" t="s">
        <v>117</v>
      </c>
      <c r="B84" s="145"/>
      <c r="C84" s="145"/>
      <c r="D84" s="145"/>
      <c r="E84" s="146"/>
      <c r="F84" s="59"/>
      <c r="G84" s="75"/>
      <c r="H84" s="26"/>
      <c r="I84" s="48"/>
      <c r="J84" s="26"/>
      <c r="K84" s="26"/>
      <c r="L84" s="48"/>
      <c r="M84" s="26"/>
      <c r="N84" s="26"/>
      <c r="O84" s="75"/>
      <c r="P84" s="129"/>
      <c r="Q84" s="130"/>
      <c r="R84" s="76"/>
      <c r="S84" s="31"/>
    </row>
    <row r="85" spans="1:19" ht="56.25" customHeight="1">
      <c r="A85" s="16">
        <v>60</v>
      </c>
      <c r="B85" s="66" t="s">
        <v>118</v>
      </c>
      <c r="C85" s="66" t="s">
        <v>119</v>
      </c>
      <c r="D85" s="66" t="s">
        <v>120</v>
      </c>
      <c r="E85" s="66" t="s">
        <v>51</v>
      </c>
      <c r="F85" s="73">
        <v>50000</v>
      </c>
      <c r="G85" s="75">
        <v>2057.71</v>
      </c>
      <c r="H85" s="54"/>
      <c r="I85" s="48">
        <v>1435</v>
      </c>
      <c r="J85" s="54"/>
      <c r="K85" s="54"/>
      <c r="L85" s="48">
        <v>1520</v>
      </c>
      <c r="M85" s="54"/>
      <c r="N85" s="54"/>
      <c r="O85" s="48">
        <v>1615</v>
      </c>
      <c r="P85" s="129">
        <f>(G85+N87+I85+L85+O85)</f>
        <v>6627.71</v>
      </c>
      <c r="Q85" s="130"/>
      <c r="R85" s="76">
        <v>43372.29</v>
      </c>
      <c r="S85" s="56"/>
    </row>
    <row r="86" spans="1:19" ht="56.25" customHeight="1">
      <c r="A86" s="45">
        <v>61</v>
      </c>
      <c r="B86" s="67" t="s">
        <v>121</v>
      </c>
      <c r="C86" s="67" t="s">
        <v>119</v>
      </c>
      <c r="D86" s="67" t="s">
        <v>122</v>
      </c>
      <c r="E86" s="67" t="s">
        <v>23</v>
      </c>
      <c r="F86" s="72">
        <v>23000</v>
      </c>
      <c r="G86" s="75">
        <v>0</v>
      </c>
      <c r="H86" s="54"/>
      <c r="I86" s="107">
        <f>(F87*2.87%)</f>
        <v>660.1</v>
      </c>
      <c r="J86" s="54"/>
      <c r="K86" s="54"/>
      <c r="L86" s="48">
        <f>(F87*3.04%)</f>
        <v>699.2</v>
      </c>
      <c r="M86" s="54"/>
      <c r="N86" s="54"/>
      <c r="O86" s="48">
        <v>3135</v>
      </c>
      <c r="P86" s="129">
        <f>(G86+N88+I86+L86+O86)</f>
        <v>4494.3</v>
      </c>
      <c r="Q86" s="130"/>
      <c r="R86" s="76">
        <f>(F87-P86)</f>
        <v>18505.7</v>
      </c>
      <c r="S86" s="56"/>
    </row>
    <row r="87" spans="1:19" ht="56.25" customHeight="1" thickBot="1">
      <c r="A87" s="45">
        <v>62</v>
      </c>
      <c r="B87" s="67" t="s">
        <v>123</v>
      </c>
      <c r="C87" s="67" t="s">
        <v>119</v>
      </c>
      <c r="D87" s="67" t="s">
        <v>122</v>
      </c>
      <c r="E87" s="67" t="s">
        <v>51</v>
      </c>
      <c r="F87" s="72">
        <v>23000</v>
      </c>
      <c r="G87" s="107">
        <v>0</v>
      </c>
      <c r="H87" s="54"/>
      <c r="I87" s="107">
        <v>660.1</v>
      </c>
      <c r="J87" s="54"/>
      <c r="K87" s="54"/>
      <c r="L87" s="107">
        <v>699.2</v>
      </c>
      <c r="M87" s="54"/>
      <c r="N87" s="54"/>
      <c r="O87" s="107">
        <v>225</v>
      </c>
      <c r="P87" s="129">
        <v>1584.3</v>
      </c>
      <c r="Q87" s="130"/>
      <c r="R87" s="76">
        <v>21415.7</v>
      </c>
      <c r="S87" s="117"/>
    </row>
    <row r="88" spans="1:19" ht="56.25" customHeight="1" thickBot="1">
      <c r="A88" s="18"/>
      <c r="B88" s="10" t="s">
        <v>25</v>
      </c>
      <c r="C88" s="10"/>
      <c r="D88" s="10"/>
      <c r="E88" s="12"/>
      <c r="F88" s="74">
        <v>1226018.2</v>
      </c>
      <c r="G88" s="27"/>
      <c r="H88" s="27"/>
      <c r="I88" s="27"/>
      <c r="J88" s="27"/>
      <c r="K88" s="28"/>
      <c r="L88" s="27"/>
      <c r="M88" s="27"/>
      <c r="N88" s="27"/>
      <c r="O88" s="27"/>
      <c r="P88" s="131"/>
      <c r="Q88" s="132"/>
      <c r="R88" s="27"/>
      <c r="S88" s="32"/>
    </row>
    <row r="89" spans="1:19" ht="56.25" customHeight="1" thickBot="1" thickTop="1">
      <c r="A89" s="19"/>
      <c r="B89" s="11"/>
      <c r="C89" s="11"/>
      <c r="D89" s="11"/>
      <c r="E89" s="13"/>
      <c r="F89" s="14"/>
      <c r="G89" s="4"/>
      <c r="H89" s="4"/>
      <c r="I89" s="38"/>
      <c r="J89" s="38"/>
      <c r="K89" s="39"/>
      <c r="L89" s="38"/>
      <c r="M89" s="4"/>
      <c r="N89" s="4"/>
      <c r="O89" s="38"/>
      <c r="P89" s="38"/>
      <c r="Q89" s="38"/>
      <c r="R89" s="38"/>
      <c r="S89" s="38"/>
    </row>
    <row r="90" spans="1:19" ht="56.25" customHeight="1">
      <c r="A90" s="4"/>
      <c r="B90" s="4"/>
      <c r="C90" s="4"/>
      <c r="D90" s="4"/>
      <c r="E90" s="4"/>
      <c r="F90" s="4"/>
      <c r="G90" s="3"/>
      <c r="H90" s="3"/>
      <c r="I90" s="5"/>
      <c r="J90" s="5"/>
      <c r="K90" s="9"/>
      <c r="L90" s="5"/>
      <c r="M90" s="3"/>
      <c r="N90" s="3"/>
      <c r="O90" s="5"/>
      <c r="P90" s="5"/>
      <c r="Q90" s="5"/>
      <c r="R90" s="5"/>
      <c r="S90" s="5"/>
    </row>
    <row r="91" spans="1:19" ht="56.25" customHeight="1">
      <c r="A91" s="4" t="s">
        <v>1</v>
      </c>
      <c r="B91" s="8"/>
      <c r="C91" s="8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 t="s">
        <v>11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13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12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14</v>
      </c>
      <c r="B95" s="8"/>
      <c r="C95" s="8"/>
      <c r="D95" s="3"/>
      <c r="E95" s="3"/>
      <c r="F95" s="3"/>
      <c r="G95" s="106"/>
      <c r="H95" s="106"/>
      <c r="I95" s="106"/>
      <c r="J95" s="106"/>
      <c r="K95" s="106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106" t="s">
        <v>26</v>
      </c>
      <c r="B96" s="106"/>
      <c r="C96" s="106"/>
      <c r="D96" s="106"/>
      <c r="E96" s="106"/>
      <c r="F96" s="106"/>
      <c r="G96" s="111"/>
      <c r="H96" s="111"/>
      <c r="I96" s="111"/>
      <c r="J96" s="111"/>
      <c r="K96" s="111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111"/>
      <c r="B97" s="111"/>
      <c r="C97" s="111"/>
      <c r="D97" s="111"/>
      <c r="E97" s="111"/>
      <c r="F97" s="111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/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/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3"/>
      <c r="N99" s="3"/>
      <c r="O99" s="5"/>
      <c r="P99" s="5"/>
      <c r="Q99" s="5"/>
      <c r="R99" s="5"/>
      <c r="S99" s="5"/>
    </row>
    <row r="100" spans="1:19" ht="56.25" customHeight="1">
      <c r="A100" s="4"/>
      <c r="B100" s="8"/>
      <c r="C100" s="8"/>
      <c r="D100" s="3"/>
      <c r="E100" s="3"/>
      <c r="F100" s="3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</row>
    <row r="101" spans="1:19" ht="56.25" customHeight="1">
      <c r="A101" s="110"/>
      <c r="B101" s="110"/>
      <c r="C101" s="110"/>
      <c r="D101" s="110"/>
      <c r="E101" s="110"/>
      <c r="F101" s="110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</row>
    <row r="102" spans="1:19" ht="56.25" customHeight="1">
      <c r="A102" s="109"/>
      <c r="B102" s="109"/>
      <c r="C102" s="109"/>
      <c r="D102" s="109"/>
      <c r="E102" s="109"/>
      <c r="F102" s="109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</row>
    <row r="103" spans="1:19" ht="56.2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</row>
    <row r="104" spans="1:19" ht="56.2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</row>
    <row r="105" spans="1:19" ht="56.2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</row>
    <row r="106" spans="1:19" ht="56.25" customHeight="1">
      <c r="A106" s="108"/>
      <c r="B106" s="108"/>
      <c r="C106" s="108"/>
      <c r="D106" s="108"/>
      <c r="E106" s="108"/>
      <c r="F106" s="108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56.25" customHeight="1">
      <c r="A107" s="20"/>
      <c r="B107" s="7"/>
      <c r="C107" s="7"/>
      <c r="D107" s="7"/>
      <c r="E107" s="7"/>
      <c r="F107" s="7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6" ht="56.25" customHeight="1">
      <c r="A118" s="20"/>
      <c r="B118" s="7"/>
      <c r="C118" s="7"/>
      <c r="D118" s="7"/>
      <c r="E118" s="7"/>
      <c r="F118" s="7"/>
    </row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 thickBot="1"/>
    <row r="138" ht="56.25" customHeight="1">
      <c r="A138" s="21"/>
    </row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</sheetData>
  <sheetProtection/>
  <mergeCells count="103">
    <mergeCell ref="P68:Q68"/>
    <mergeCell ref="P74:Q74"/>
    <mergeCell ref="A75:E75"/>
    <mergeCell ref="P18:Q18"/>
    <mergeCell ref="P19:Q19"/>
    <mergeCell ref="P30:Q30"/>
    <mergeCell ref="A20:F20"/>
    <mergeCell ref="P53:Q53"/>
    <mergeCell ref="P49:Q49"/>
    <mergeCell ref="P34:Q34"/>
    <mergeCell ref="A84:E84"/>
    <mergeCell ref="A81:E81"/>
    <mergeCell ref="A71:E71"/>
    <mergeCell ref="A65:E65"/>
    <mergeCell ref="P44:Q44"/>
    <mergeCell ref="P45:Q45"/>
    <mergeCell ref="P46:Q46"/>
    <mergeCell ref="P63:Q63"/>
    <mergeCell ref="P70:Q70"/>
    <mergeCell ref="P67:Q67"/>
    <mergeCell ref="P64:Q64"/>
    <mergeCell ref="P65:Q65"/>
    <mergeCell ref="P66:Q66"/>
    <mergeCell ref="P48:Q48"/>
    <mergeCell ref="P62:Q62"/>
    <mergeCell ref="P61:Q61"/>
    <mergeCell ref="P55:Q55"/>
    <mergeCell ref="P56:Q56"/>
    <mergeCell ref="P54:Q54"/>
    <mergeCell ref="P17:Q17"/>
    <mergeCell ref="P27:Q27"/>
    <mergeCell ref="P39:Q39"/>
    <mergeCell ref="P40:Q40"/>
    <mergeCell ref="P26:Q26"/>
    <mergeCell ref="P52:Q52"/>
    <mergeCell ref="P41:Q41"/>
    <mergeCell ref="P28:Q28"/>
    <mergeCell ref="P29:Q29"/>
    <mergeCell ref="P31:Q31"/>
    <mergeCell ref="P42:Q42"/>
    <mergeCell ref="P57:Q57"/>
    <mergeCell ref="P58:Q58"/>
    <mergeCell ref="P47:Q47"/>
    <mergeCell ref="P33:Q33"/>
    <mergeCell ref="P59:Q59"/>
    <mergeCell ref="P38:Q38"/>
    <mergeCell ref="P50:Q50"/>
    <mergeCell ref="F12:F14"/>
    <mergeCell ref="G12:G14"/>
    <mergeCell ref="N13:N14"/>
    <mergeCell ref="K13:K14"/>
    <mergeCell ref="L14:M14"/>
    <mergeCell ref="P16:Q16"/>
    <mergeCell ref="B16:F16"/>
    <mergeCell ref="B15:F15"/>
    <mergeCell ref="I14:J14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P12:Q12"/>
    <mergeCell ref="L13:M13"/>
    <mergeCell ref="R12:R14"/>
    <mergeCell ref="S12:S14"/>
    <mergeCell ref="O13:O14"/>
    <mergeCell ref="A35:E35"/>
    <mergeCell ref="A57:E57"/>
    <mergeCell ref="P20:Q20"/>
    <mergeCell ref="P21:Q21"/>
    <mergeCell ref="P22:Q22"/>
    <mergeCell ref="P35:Q35"/>
    <mergeCell ref="P37:Q37"/>
    <mergeCell ref="P79:Q79"/>
    <mergeCell ref="P23:Q23"/>
    <mergeCell ref="P24:Q24"/>
    <mergeCell ref="P25:Q25"/>
    <mergeCell ref="P43:Q43"/>
    <mergeCell ref="P36:Q36"/>
    <mergeCell ref="P71:Q71"/>
    <mergeCell ref="P32:Q32"/>
    <mergeCell ref="P51:Q51"/>
    <mergeCell ref="P60:Q60"/>
    <mergeCell ref="P72:Q72"/>
    <mergeCell ref="P73:Q73"/>
    <mergeCell ref="P75:Q75"/>
    <mergeCell ref="P76:Q76"/>
    <mergeCell ref="P77:Q77"/>
    <mergeCell ref="P78:Q78"/>
    <mergeCell ref="P69:Q69"/>
    <mergeCell ref="P85:Q85"/>
    <mergeCell ref="P86:Q86"/>
    <mergeCell ref="P88:Q88"/>
    <mergeCell ref="P87:Q87"/>
    <mergeCell ref="P80:Q80"/>
    <mergeCell ref="P81:Q81"/>
    <mergeCell ref="P82:Q82"/>
    <mergeCell ref="P84:Q84"/>
    <mergeCell ref="P83:Q8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2014-08-27T19:11:17Z</dcterms:modified>
  <cp:category/>
  <cp:version/>
  <cp:contentType/>
  <cp:contentStatus/>
</cp:coreProperties>
</file>